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Петрожицкая_А_Ю\Desktop\Отчет по ИП 4 квартал 2022 год\"/>
    </mc:Choice>
  </mc:AlternateContent>
  <bookViews>
    <workbookView xWindow="-120" yWindow="-120" windowWidth="29040" windowHeight="15840" tabRatio="859" firstSheet="2" activeTab="9"/>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5" r:id="rId12"/>
    <sheet name="10. Схема" sheetId="23" r:id="rId13"/>
  </sheets>
  <externalReferences>
    <externalReference r:id="rId14"/>
    <externalReference r:id="rId15"/>
    <externalReference r:id="rId16"/>
  </externalReferences>
  <definedNames>
    <definedName name="Print_Area" localSheetId="11">'9. ЛСР'!A:N</definedName>
    <definedName name="Print_Titles" localSheetId="11">'9. ЛСР'!38:38</definedName>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Titles" localSheetId="11">'9. ЛСР'!$38:$38</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ПС'!$A$2:$T$42</definedName>
    <definedName name="_xlnm.Print_Area" localSheetId="3">'3.3 паспорт описание'!$A$1:$C$30</definedName>
    <definedName name="_xlnm.Print_Area" localSheetId="4">'3.4. Паспорт надежность'!$A$1:$Z$26</definedName>
    <definedName name="_xlnm.Print_Area" localSheetId="5">'4. паспортбюджет'!$A$1:$O$22</definedName>
    <definedName name="_xlnm.Print_Area" localSheetId="6">'5. Ан. эк. эффект'!$A$1:$P$56</definedName>
    <definedName name="_xlnm.Print_Area" localSheetId="7">'6.1. Паспорт сетевой график'!$A$1:$L$54</definedName>
    <definedName name="_xlnm.Print_Area" localSheetId="8">'6.2. Паспорт фин осв ввод'!$A$1:$U$64</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52511"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E39" i="24" s="1"/>
  <c r="F39" i="24" s="1"/>
  <c r="M34" i="24"/>
  <c r="L34" i="24"/>
  <c r="K34" i="24"/>
  <c r="J34" i="24"/>
  <c r="I34" i="24"/>
  <c r="H34" i="24"/>
  <c r="G34" i="24"/>
  <c r="F34" i="24"/>
  <c r="E34" i="24"/>
  <c r="D34" i="24"/>
  <c r="E32" i="24"/>
  <c r="F32" i="24" s="1"/>
  <c r="F38" i="24" s="1"/>
  <c r="D32" i="24"/>
  <c r="C25" i="24"/>
  <c r="C24" i="24"/>
  <c r="D45" i="24"/>
  <c r="B9" i="24"/>
  <c r="E38" i="24" l="1"/>
  <c r="D35" i="24"/>
  <c r="C23" i="24"/>
  <c r="D37" i="24" s="1"/>
  <c r="G3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5" i="24" l="1"/>
  <c r="E35" i="24"/>
  <c r="F35" i="24"/>
  <c r="G37" i="24"/>
  <c r="F37" i="24"/>
  <c r="F36" i="24" s="1"/>
  <c r="D36" i="24"/>
  <c r="D40" i="24" s="1"/>
  <c r="D44" i="24" s="1"/>
  <c r="D46" i="24" s="1"/>
  <c r="E37" i="24"/>
  <c r="E36" i="24" s="1"/>
  <c r="G38" i="24"/>
  <c r="H32" i="24"/>
  <c r="H35" i="24" s="1"/>
  <c r="G39" i="24"/>
  <c r="H37" i="24" l="1"/>
  <c r="H39" i="24"/>
  <c r="G36" i="24"/>
  <c r="G40" i="24" s="1"/>
  <c r="G44" i="24" s="1"/>
  <c r="G46" i="24" s="1"/>
  <c r="G49" i="24" s="1"/>
  <c r="D49" i="24"/>
  <c r="D47" i="24"/>
  <c r="H38" i="24"/>
  <c r="H36" i="24" s="1"/>
  <c r="H40" i="24" s="1"/>
  <c r="H44" i="24" s="1"/>
  <c r="H46" i="24" s="1"/>
  <c r="I32" i="24"/>
  <c r="F40" i="24"/>
  <c r="F44" i="24" s="1"/>
  <c r="F46" i="24" s="1"/>
  <c r="F49" i="24" s="1"/>
  <c r="E40" i="24"/>
  <c r="E44" i="24" s="1"/>
  <c r="E46" i="24" s="1"/>
  <c r="E49" i="24" s="1"/>
  <c r="H49" i="24" l="1"/>
  <c r="I38" i="24"/>
  <c r="J32" i="24"/>
  <c r="I37" i="24"/>
  <c r="I35" i="24"/>
  <c r="E47" i="24"/>
  <c r="D50" i="24"/>
  <c r="I39" i="24"/>
  <c r="J39" i="24" s="1"/>
  <c r="I36" i="24" l="1"/>
  <c r="J38" i="24"/>
  <c r="K32" i="24"/>
  <c r="J37" i="24"/>
  <c r="J35" i="24"/>
  <c r="K39" i="24"/>
  <c r="F47" i="24"/>
  <c r="E50" i="24"/>
  <c r="I40" i="24"/>
  <c r="I44" i="24" s="1"/>
  <c r="I46" i="24" s="1"/>
  <c r="J36" i="24" l="1"/>
  <c r="G47" i="24"/>
  <c r="F50" i="24"/>
  <c r="K38" i="24"/>
  <c r="L32" i="24"/>
  <c r="K37" i="24"/>
  <c r="K36" i="24" s="1"/>
  <c r="K35" i="24"/>
  <c r="L39" i="24"/>
  <c r="I49" i="24"/>
  <c r="J40" i="24"/>
  <c r="J44" i="24" s="1"/>
  <c r="J46" i="24" s="1"/>
  <c r="J49" i="24" s="1"/>
  <c r="L38" i="24" l="1"/>
  <c r="M32" i="24"/>
  <c r="L37" i="24"/>
  <c r="L35" i="24"/>
  <c r="K40" i="24"/>
  <c r="K44" i="24" s="1"/>
  <c r="K46" i="24" s="1"/>
  <c r="H47" i="24"/>
  <c r="G50" i="24"/>
  <c r="L36" i="24" l="1"/>
  <c r="K49" i="24"/>
  <c r="I47" i="24"/>
  <c r="H50" i="24"/>
  <c r="M38" i="24"/>
  <c r="M37" i="24"/>
  <c r="M35" i="24"/>
  <c r="M39" i="24"/>
  <c r="L40" i="24"/>
  <c r="L44" i="24" s="1"/>
  <c r="L46" i="24" s="1"/>
  <c r="L49" i="24" s="1"/>
  <c r="M36" i="24" l="1"/>
  <c r="M40" i="24" s="1"/>
  <c r="M44" i="24" s="1"/>
  <c r="M46" i="24" s="1"/>
  <c r="J47" i="24"/>
  <c r="I50" i="24"/>
  <c r="M49" i="24" l="1"/>
  <c r="D53" i="24" s="1"/>
  <c r="D54" i="24"/>
  <c r="K47" i="24"/>
  <c r="J50" i="24"/>
  <c r="L47" i="24" l="1"/>
  <c r="K50" i="24"/>
  <c r="M47" i="24" l="1"/>
  <c r="L50" i="24"/>
  <c r="D55" i="24" l="1"/>
  <c r="M50" i="24"/>
  <c r="D56" i="24" s="1"/>
</calcChain>
</file>

<file path=xl/sharedStrings.xml><?xml version="1.0" encoding="utf-8"?>
<sst xmlns="http://schemas.openxmlformats.org/spreadsheetml/2006/main" count="1299" uniqueCount="642">
  <si>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</si>
  <si>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</si>
  <si>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</si>
  <si>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</si>
  <si>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</si>
  <si>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</si>
  <si>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</si>
  <si>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</si>
  <si>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</si>
  <si>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</si>
  <si>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</si>
  <si>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</si>
  <si>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</si>
  <si>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</si>
  <si>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</si>
  <si>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</si>
  <si>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</si>
  <si>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</si>
  <si>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</si>
  <si>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</si>
  <si>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</si>
  <si>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</si>
  <si>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</si>
  <si>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</si>
  <si>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</si>
  <si>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</si>
  <si>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</si>
  <si>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</si>
  <si>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</si>
  <si>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</si>
  <si>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</si>
  <si>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</si>
  <si>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</si>
  <si>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</si>
  <si>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</si>
  <si>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</si>
  <si>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</si>
  <si>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</si>
  <si>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</si>
  <si>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</si>
  <si>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</si>
  <si>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</si>
  <si>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</si>
  <si>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</si>
  <si>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</si>
  <si>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</si>
  <si>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</si>
  <si>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</si>
  <si>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</si>
  <si>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</si>
  <si>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</si>
  <si>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</si>
  <si>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</si>
  <si>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</si>
  <si>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</si>
  <si>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</si>
  <si>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</si>
  <si>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</si>
  <si>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</si>
  <si>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</si>
  <si>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</si>
  <si>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</si>
  <si>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</si>
  <si>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</si>
  <si>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</si>
  <si>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</si>
  <si>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</si>
  <si>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</si>
  <si>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</si>
  <si>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</si>
  <si>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</si>
  <si>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</si>
  <si>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</si>
  <si>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</si>
  <si>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</si>
  <si>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</si>
  <si>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</si>
  <si>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</si>
  <si>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</si>
  <si>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</si>
  <si>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</si>
  <si>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</si>
  <si>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</si>
  <si>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</si>
  <si>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</si>
  <si>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</si>
  <si>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</si>
  <si>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</si>
  <si>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</si>
  <si>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</si>
  <si>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</si>
  <si>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</si>
  <si>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</si>
  <si>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</si>
  <si>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</si>
  <si>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</si>
  <si>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</si>
  <si>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</si>
  <si>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</si>
  <si>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</si>
  <si>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</si>
  <si>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</si>
  <si>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</si>
  <si>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</si>
  <si>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</si>
  <si>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</si>
  <si>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</si>
  <si>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</si>
  <si>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</si>
  <si>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</si>
  <si>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</si>
  <si>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</si>
  <si>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</si>
  <si>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</si>
  <si>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</si>
  <si>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</si>
  <si>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</si>
  <si>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</si>
  <si>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</si>
  <si>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</si>
  <si>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</si>
  <si>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</si>
  <si>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</si>
  <si>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</si>
  <si>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</si>
  <si>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</si>
  <si>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</si>
  <si>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</si>
  <si>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</si>
  <si>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</si>
  <si>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</si>
  <si>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</si>
  <si>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</si>
  <si>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</si>
  <si>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</si>
  <si>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</si>
  <si>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</si>
  <si>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</si>
  <si>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</si>
  <si>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</si>
  <si>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</si>
  <si>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</si>
  <si>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</si>
  <si>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</si>
  <si>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</si>
  <si>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</si>
  <si>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</si>
  <si>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</si>
  <si>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</si>
  <si>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</si>
  <si>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</si>
  <si>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</si>
  <si>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</si>
  <si>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</si>
  <si>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</si>
  <si>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</si>
  <si>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</si>
  <si>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</si>
  <si>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</si>
  <si>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</si>
  <si>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</si>
  <si>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</si>
  <si>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</si>
  <si>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</si>
  <si>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</si>
  <si>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</si>
  <si>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</si>
  <si>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</si>
  <si>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</si>
  <si>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</si>
  <si>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</si>
  <si>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</si>
  <si>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</si>
  <si>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</si>
  <si>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</si>
  <si>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</si>
  <si>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</si>
  <si>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</si>
  <si>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</si>
  <si>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</si>
  <si>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</si>
  <si>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</si>
  <si>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</si>
  <si>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</si>
  <si>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</si>
  <si>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</si>
  <si>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</si>
  <si>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</si>
  <si>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</si>
  <si>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</si>
  <si>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</si>
  <si>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</si>
  <si>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</si>
  <si>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</si>
  <si>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</si>
  <si>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</si>
  <si>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</si>
  <si>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</si>
  <si>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</si>
  <si>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</si>
  <si>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</si>
  <si>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</si>
  <si>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</si>
  <si>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</si>
  <si>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</si>
  <si>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</si>
  <si>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</si>
  <si>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</si>
  <si>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</si>
  <si>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</si>
  <si>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</si>
  <si>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</si>
  <si>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</si>
  <si>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</si>
  <si>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</si>
  <si>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</si>
  <si>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</si>
  <si>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</si>
  <si>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</si>
  <si>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</si>
  <si>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</si>
  <si>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</si>
  <si>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</si>
  <si>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</si>
  <si>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</si>
  <si>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</si>
  <si>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</si>
  <si>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</si>
  <si>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</si>
  <si>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</si>
  <si>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</si>
  <si>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</si>
  <si>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</si>
  <si>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</si>
  <si>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</si>
  <si>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</si>
  <si>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</si>
  <si>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</si>
  <si>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</si>
  <si>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</si>
  <si>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</si>
  <si>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</si>
  <si>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</si>
  <si>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</si>
  <si>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</si>
  <si>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</si>
  <si>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</si>
  <si>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</si>
  <si>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</si>
  <si>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</si>
  <si>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</si>
  <si>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</si>
  <si>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</si>
  <si>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</si>
  <si>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</si>
  <si>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</si>
  <si>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</si>
  <si>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</si>
  <si>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</si>
  <si>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</si>
  <si>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</si>
  <si>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</si>
  <si>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</si>
  <si>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</si>
  <si>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</si>
  <si>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</si>
  <si>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</si>
  <si>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</si>
  <si>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</si>
  <si>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</si>
  <si>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</si>
  <si>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</si>
  <si>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</si>
  <si>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</si>
  <si>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</si>
  <si>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</si>
  <si>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</si>
  <si>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</si>
  <si>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</si>
  <si>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</si>
  <si>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</si>
  <si>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</si>
  <si>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</si>
  <si>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</si>
  <si>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</si>
  <si>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</si>
  <si>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</si>
  <si>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</si>
  <si>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</si>
  <si>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</si>
  <si>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</si>
  <si>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</si>
  <si>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</si>
  <si>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</si>
  <si>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</si>
  <si>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</si>
  <si>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</si>
  <si>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</si>
  <si>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</si>
  <si>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</si>
  <si>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</si>
  <si>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</si>
  <si>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</si>
  <si>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</si>
  <si>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</si>
  <si>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</si>
  <si>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</si>
  <si>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</si>
  <si>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</si>
  <si>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</si>
  <si>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</si>
  <si>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</si>
  <si>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</si>
  <si>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</si>
  <si>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</si>
  <si>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</si>
  <si>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</si>
  <si>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</si>
  <si>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</si>
  <si>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</si>
  <si>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</si>
  <si>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</si>
  <si>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</si>
  <si>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</si>
  <si>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</si>
  <si>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</si>
  <si>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</si>
  <si>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</si>
  <si>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</si>
  <si>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</si>
  <si>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</si>
  <si>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</si>
  <si>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</si>
  <si>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</si>
  <si>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</si>
  <si>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</si>
  <si>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</si>
  <si>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</si>
  <si>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</si>
  <si>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</si>
  <si>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</si>
  <si>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</si>
  <si>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</si>
  <si>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</si>
  <si>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</si>
  <si>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</si>
  <si>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</si>
  <si>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</si>
  <si>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</si>
  <si>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</si>
  <si>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</si>
  <si>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</si>
  <si>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</si>
  <si>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</si>
  <si>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</si>
  <si>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</si>
  <si>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</si>
  <si>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</si>
  <si>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</si>
  <si>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</si>
  <si>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</si>
  <si>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</si>
  <si>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</si>
  <si>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</si>
  <si>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</si>
  <si>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</si>
  <si>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</si>
  <si>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</si>
  <si>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</si>
  <si>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</si>
  <si>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</si>
  <si>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</si>
  <si>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</si>
  <si>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</si>
  <si>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</si>
  <si>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</si>
  <si>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</si>
  <si>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</si>
  <si>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</si>
  <si>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</si>
  <si>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</si>
  <si>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</si>
  <si>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</si>
  <si>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</si>
  <si>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</si>
  <si>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</si>
  <si>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</si>
  <si>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</si>
  <si>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</si>
  <si>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</si>
  <si>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</si>
  <si>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</si>
  <si>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</si>
  <si>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</si>
  <si>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</si>
  <si>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</si>
  <si>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</si>
  <si>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</si>
  <si>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</si>
  <si>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</si>
  <si>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</si>
  <si>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</si>
  <si>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</si>
  <si>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</si>
  <si>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Республика Башкортостан </t>
  </si>
  <si>
    <t xml:space="preserve">нет </t>
  </si>
  <si>
    <t>не требуется</t>
  </si>
  <si>
    <t>модернизация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</si>
  <si>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</si>
  <si>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</si>
  <si>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</si>
  <si>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</si>
  <si>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</si>
  <si>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</si>
  <si>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электро  оборудо  вание</t>
  </si>
  <si>
    <t>Год 2018</t>
  </si>
  <si>
    <t xml:space="preserve">Обеспечение надежности электроснабжения потребителей;  Снижение потерь электрической энергии; Обновление основных фондов </t>
  </si>
  <si>
    <t>Модернизация</t>
  </si>
  <si>
    <t>бюджетного финансирования нет</t>
  </si>
  <si>
    <t>Договора на технологическое присоединение к электрическим сетям не предусмотрены.</t>
  </si>
  <si>
    <t>нд</t>
  </si>
  <si>
    <t>объектов электросетевого хозяйства, МВА</t>
  </si>
  <si>
    <t>Год 2019</t>
  </si>
  <si>
    <t xml:space="preserve"> по состоянию на 01.01.2016 года (N-1)</t>
  </si>
  <si>
    <t>по состоянию на 01.01. 2018года X</t>
  </si>
  <si>
    <t>План (факт) года (N-1) 2016</t>
  </si>
  <si>
    <t>смета</t>
  </si>
  <si>
    <t>Год 2020</t>
  </si>
  <si>
    <t>Сметная стоимость проекта в ценах 2019 года с НДС, млн. руб.</t>
  </si>
  <si>
    <t>2022</t>
  </si>
  <si>
    <t>2022 г</t>
  </si>
  <si>
    <t>от «__» _____ 20__ г. №___</t>
  </si>
  <si>
    <t>2022 г.</t>
  </si>
  <si>
    <t xml:space="preserve">Белорецкий район </t>
  </si>
  <si>
    <t>ВДТ</t>
  </si>
  <si>
    <t>ВДТ-63 кВа</t>
  </si>
  <si>
    <t>0,063 МВА</t>
  </si>
  <si>
    <t xml:space="preserve"> Республика Башкортостан Белорецкий район </t>
  </si>
  <si>
    <r>
      <t xml:space="preserve">Год раскрытия информации:   </t>
    </r>
    <r>
      <rPr>
        <b/>
        <u/>
        <sz val="12"/>
        <rFont val="Times New Roman"/>
        <family val="1"/>
        <charset val="204"/>
      </rPr>
      <t xml:space="preserve"> 2022 </t>
    </r>
    <r>
      <rPr>
        <b/>
        <sz val="12"/>
        <rFont val="Times New Roman"/>
        <family val="1"/>
        <charset val="204"/>
      </rPr>
      <t xml:space="preserve"> год</t>
    </r>
  </si>
  <si>
    <t>ГУП "Региональные Электрические Сети" РБ</t>
  </si>
  <si>
    <t>Год раскрытия информации: _2022   год</t>
  </si>
  <si>
    <t xml:space="preserve">                                                                                                                                                                                                                                                                                                                                                                    ГУП "Региональные Электрические Сети" РБ</t>
  </si>
  <si>
    <r>
      <t>Год раскрытия информации:</t>
    </r>
    <r>
      <rPr>
        <b/>
        <u/>
        <sz val="12"/>
        <rFont val="Times New Roman"/>
        <family val="1"/>
        <charset val="204"/>
      </rPr>
      <t xml:space="preserve"> 2022 год</t>
    </r>
  </si>
  <si>
    <t>Год раскрытия информации: 2022 год</t>
  </si>
  <si>
    <t>ГУП "Региональные электрические Сети" РБ</t>
  </si>
  <si>
    <t>Год раскрытия информации:  2022  год</t>
  </si>
  <si>
    <r>
      <t>Год раскрытия информации:</t>
    </r>
    <r>
      <rPr>
        <b/>
        <u/>
        <sz val="12"/>
        <rFont val="Times New Roman"/>
        <family val="1"/>
        <charset val="204"/>
      </rPr>
      <t xml:space="preserve">   2022   год</t>
    </r>
  </si>
  <si>
    <r>
      <t xml:space="preserve">Год раскрытия информации: </t>
    </r>
    <r>
      <rPr>
        <b/>
        <u/>
        <sz val="12"/>
        <rFont val="Times New Roman"/>
        <family val="1"/>
        <charset val="204"/>
      </rPr>
      <t>2022  год</t>
    </r>
  </si>
  <si>
    <t>ГУП ""Региональные Электрические Сети" РБ</t>
  </si>
  <si>
    <t>ГУП "РЭС"</t>
  </si>
  <si>
    <t>1,34 млн.руб.</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</si>
  <si>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</si>
  <si>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</si>
  <si>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</si>
  <si>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</si>
  <si>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</si>
  <si>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</si>
  <si>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</si>
  <si>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</si>
  <si>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</si>
  <si>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</si>
  <si>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</si>
  <si>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</si>
  <si>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</si>
  <si>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</si>
  <si>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</si>
  <si>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</si>
  <si>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</si>
  <si>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</si>
  <si>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</si>
  <si>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</si>
  <si>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</si>
  <si>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</si>
  <si>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</si>
  <si>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</si>
  <si>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</si>
  <si>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</si>
  <si>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</si>
  <si>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</si>
  <si>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</si>
  <si>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</si>
  <si>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</si>
  <si>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</si>
  <si>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L_БГЭС_1.2.1.2.1</t>
  </si>
  <si>
    <t>[должность, подпись (инициалы, фамилия)]</t>
  </si>
  <si>
    <t>Начальник ПТО ПО "ЮЭС" ГУП "РЭС" РБ                                                                                            Закиров С.З.</t>
  </si>
  <si>
    <t>Проверил:</t>
  </si>
  <si>
    <t>Ведущий инженер ПТО гр.ЭиС ПО "ЮЭС" ГУП "РЭС" РБ                                                                 Колочкова Л.Б.</t>
  </si>
  <si>
    <t>Составил:</t>
  </si>
  <si>
    <t xml:space="preserve">  ВСЕГО по смете</t>
  </si>
  <si>
    <t xml:space="preserve">     Итого сметная прибыль (справочно)</t>
  </si>
  <si>
    <t xml:space="preserve">     Итого накладные расходы (справочно)</t>
  </si>
  <si>
    <t xml:space="preserve">     Итого ФОТ (справочно)</t>
  </si>
  <si>
    <t xml:space="preserve">          Инженерное оборудование</t>
  </si>
  <si>
    <t>5,71</t>
  </si>
  <si>
    <t>4 кв 2021 (ОБ), Письмо Минстроя России от 22.11.2021 г. №50719-ИФ/09 прил.4</t>
  </si>
  <si>
    <t xml:space="preserve">     Оборудование</t>
  </si>
  <si>
    <t xml:space="preserve">               сметная прибыль</t>
  </si>
  <si>
    <t xml:space="preserve">               накладные расходы</t>
  </si>
  <si>
    <t xml:space="preserve">               материалы</t>
  </si>
  <si>
    <t>6,55</t>
  </si>
  <si>
    <t>1 кв 2022 (СМР), Письмо Минстроя России от 07.02.2022 г. №4153-ИФ/09 прил.2</t>
  </si>
  <si>
    <t xml:space="preserve">                    в том числе оплата труда машинистов (ОТм)</t>
  </si>
  <si>
    <t xml:space="preserve">               эксплуатация машин и механизмов</t>
  </si>
  <si>
    <t>7,91</t>
  </si>
  <si>
    <t xml:space="preserve">               оплата труда</t>
  </si>
  <si>
    <t xml:space="preserve">          в том числе:</t>
  </si>
  <si>
    <t xml:space="preserve">     Монтажные работы</t>
  </si>
  <si>
    <t xml:space="preserve">     Строительные работы</t>
  </si>
  <si>
    <t xml:space="preserve">               Материалы</t>
  </si>
  <si>
    <t xml:space="preserve">                    в том числе оплата труда машинистов (Отм)</t>
  </si>
  <si>
    <t xml:space="preserve">               Эксплуатация машин</t>
  </si>
  <si>
    <t xml:space="preserve">               Оплата труда рабочих</t>
  </si>
  <si>
    <t xml:space="preserve">     Итого прямые затраты (справочно)</t>
  </si>
  <si>
    <t>Итоги по смете:</t>
  </si>
  <si>
    <t>(Инженерное оборудование)</t>
  </si>
  <si>
    <t>Трансформатор вольтдобавочный масляный герметичный ТВМГ-66/160-380 УХЛ1  1525000/1,2/5,71</t>
  </si>
  <si>
    <t>шт.</t>
  </si>
  <si>
    <t>Прайс-лист</t>
  </si>
  <si>
    <t>7
О</t>
  </si>
  <si>
    <t>Всего по позиции</t>
  </si>
  <si>
    <t>СП Электротехнические установки на других объектах</t>
  </si>
  <si>
    <t>51</t>
  </si>
  <si>
    <t>Приказ № 774/пр от 11.12.2020 Прил. п.49.3</t>
  </si>
  <si>
    <t>НР Электротехнические установки на других объектах</t>
  </si>
  <si>
    <t>97</t>
  </si>
  <si>
    <t>Приказ № 812/пр от 21.12.2020 Прил. п.49.3</t>
  </si>
  <si>
    <t>ФОТ</t>
  </si>
  <si>
    <t>Итого по расценке</t>
  </si>
  <si>
    <t>ЗТм</t>
  </si>
  <si>
    <t>3,3</t>
  </si>
  <si>
    <t>чел.-ч</t>
  </si>
  <si>
    <t>ЗТ</t>
  </si>
  <si>
    <t>21,5</t>
  </si>
  <si>
    <t>М</t>
  </si>
  <si>
    <t>в т.ч. ОТм</t>
  </si>
  <si>
    <t>19,5</t>
  </si>
  <si>
    <t>ЭМ</t>
  </si>
  <si>
    <t>ОТ</t>
  </si>
  <si>
    <t>Трансформатор силовой, автотрансформатор или масляный реактор, масса: до 1 т</t>
  </si>
  <si>
    <t>1 шт.</t>
  </si>
  <si>
    <t>ТЕРм08-01-062-01</t>
  </si>
  <si>
    <t>(Линии электропередачи)</t>
  </si>
  <si>
    <t>Прочие индивидуальные сварные конструкции, масса сборочной единицы: от 0,1 до 0,5 т</t>
  </si>
  <si>
    <t>0,2</t>
  </si>
  <si>
    <t>т</t>
  </si>
  <si>
    <t>ТССЦ-201-0779</t>
  </si>
  <si>
    <t>Провода самонесущие изолированные для воздушных линий электропередачи с алюминиевыми жилами марки: СИП-2 3х70+1х70-0,6/1,0</t>
  </si>
  <si>
    <t>0,01</t>
  </si>
  <si>
    <t>1000 м</t>
  </si>
  <si>
    <t>ТССЦ-502-0847</t>
  </si>
  <si>
    <t>СП Линии электропередачи</t>
  </si>
  <si>
    <t>60</t>
  </si>
  <si>
    <t>Приказ № 774/пр от 11.12.2020 Прил. п.27</t>
  </si>
  <si>
    <t>НР Линии электропередачи</t>
  </si>
  <si>
    <t>103</t>
  </si>
  <si>
    <t>Приказ № 812/пр от 21.12.2020 Прил. п.27</t>
  </si>
  <si>
    <t>0,056</t>
  </si>
  <si>
    <t>5,6</t>
  </si>
  <si>
    <t>0,349</t>
  </si>
  <si>
    <t>34,9</t>
  </si>
  <si>
    <t>Подвеска изолированных проводов ВЛ 0,38 кВ с помощью механизмов</t>
  </si>
  <si>
    <t>1 км изолированного провода с несколькими жилами при 30 опорах</t>
  </si>
  <si>
    <t>ТЕР33-04-008-03</t>
  </si>
  <si>
    <t>Стойка опоры: СВ 95-2 /бетон В25 (М350), объем 0,30 м3, расход ар-ры 82,58 кг/ (серия 3.407.1-143 вып.7)</t>
  </si>
  <si>
    <t>ТССЦ-403-2118</t>
  </si>
  <si>
    <t>1,56</t>
  </si>
  <si>
    <t>0,78</t>
  </si>
  <si>
    <t>7,6</t>
  </si>
  <si>
    <t>3,8</t>
  </si>
  <si>
    <t>Металлические плакаты</t>
  </si>
  <si>
    <t>0,1</t>
  </si>
  <si>
    <t>110-9126</t>
  </si>
  <si>
    <t>Установка железобетонных опор ВЛ 0,38; 6-10 кВ с траверсами без приставок: одностоечных</t>
  </si>
  <si>
    <t>1 опора</t>
  </si>
  <si>
    <t>ТЕР33-04-003-01</t>
  </si>
  <si>
    <t xml:space="preserve">Раздел 1. </t>
  </si>
  <si>
    <t>всего</t>
  </si>
  <si>
    <t>коэффициенты</t>
  </si>
  <si>
    <t>на единицу</t>
  </si>
  <si>
    <t>всего с учетом коэффициентов</t>
  </si>
  <si>
    <t>Сметная стоимость в текущем уровне цен, руб.</t>
  </si>
  <si>
    <t>Индексы</t>
  </si>
  <si>
    <t>Сметная стоимость в базисном уровне цен (в текущем уровне цен (гр. 8) для ресурсов, отсутствующих в СНБ), руб.</t>
  </si>
  <si>
    <t>Единица измерения</t>
  </si>
  <si>
    <t>Наименование работ и затрат</t>
  </si>
  <si>
    <t>Обоснование</t>
  </si>
  <si>
    <t>№ п/п</t>
  </si>
  <si>
    <t xml:space="preserve">Расчетный измеритель конструктивного решения  </t>
  </si>
  <si>
    <t>тыс.руб.</t>
  </si>
  <si>
    <t>(0)</t>
  </si>
  <si>
    <t>прочих затрат</t>
  </si>
  <si>
    <t>чел.час.</t>
  </si>
  <si>
    <t>Нормативные затраты труда машинистов</t>
  </si>
  <si>
    <t>(222,56)</t>
  </si>
  <si>
    <t>оборудования</t>
  </si>
  <si>
    <t>Нормативные затраты труда рабочих</t>
  </si>
  <si>
    <t>(1,81)</t>
  </si>
  <si>
    <t>монтажных работ</t>
  </si>
  <si>
    <t>(0,35)</t>
  </si>
  <si>
    <t>Средства на оплату труда рабочих</t>
  </si>
  <si>
    <t>(6,9)</t>
  </si>
  <si>
    <t>строительных работ</t>
  </si>
  <si>
    <t>в том числе:</t>
  </si>
  <si>
    <t>(231,28)</t>
  </si>
  <si>
    <t xml:space="preserve">Сметная стоимость </t>
  </si>
  <si>
    <t xml:space="preserve">Составлен(а) в текущем (базисном) уровне цен </t>
  </si>
  <si>
    <t>(проектная и (или) иная техническая документация)</t>
  </si>
  <si>
    <t>Основание</t>
  </si>
  <si>
    <t>методом</t>
  </si>
  <si>
    <t>базисно-индексным</t>
  </si>
  <si>
    <t xml:space="preserve">Составлен </t>
  </si>
  <si>
    <t>(наименование конструктивного решения)</t>
  </si>
  <si>
    <t>Установка вольтдобавочного тр-ра в д.Картали</t>
  </si>
  <si>
    <t>Установка вольтдобавочного трансформатора 63 кВА в д.Картали для электроснабжения д.Тихий Ключ</t>
  </si>
  <si>
    <t xml:space="preserve">ЛОКАЛЬНЫЙ СМЕТНЫЙ РАСЧЕТ (СМЕТА) № </t>
  </si>
  <si>
    <t>(наименование объекта капитального строительства)</t>
  </si>
  <si>
    <t/>
  </si>
  <si>
    <t>Инвестиционная программа 2022 года</t>
  </si>
  <si>
    <t>(наименование стройки)</t>
  </si>
  <si>
    <t>"ГРАНД-Смета 2021"</t>
  </si>
  <si>
    <t>Наименование программного продукта</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</si>
  <si>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</si>
  <si>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 xml:space="preserve">Наименование редакции сметных нормативов  </t>
  </si>
  <si>
    <t>"_____" ________________ 2022 года</t>
  </si>
  <si>
    <t>Самохин Д.Ю.</t>
  </si>
  <si>
    <t>Штырляев А.Г.</t>
  </si>
  <si>
    <t>Зам.директора ПО "ЮЭС" ГУП "РЭС" РБ</t>
  </si>
  <si>
    <t>Главный инженер ПО "ЮЭС" ГУП "РЭС" РБ</t>
  </si>
  <si>
    <t>УТВЕРЖДАЮ:</t>
  </si>
  <si>
    <t>СОГЛАСОВАНО:</t>
  </si>
  <si>
    <t>Утверждено приказом № 421 от 4 августа 2020 г. Минстроя РФ</t>
  </si>
  <si>
    <t>Приложение № 2</t>
  </si>
  <si>
    <t>1,12  млн.руб.</t>
  </si>
  <si>
    <t>ВДТ-63кВА</t>
  </si>
  <si>
    <t>Установка вольтдобавочного трансформатора 63 кВА в д.Картали для д.Тихий ключ</t>
  </si>
  <si>
    <t>Вольтдобавочный трансформатор 63 кВА</t>
  </si>
  <si>
    <t>ВДТ-63 кВА в д.Картали для электроснабжения д.Тихий ключ</t>
  </si>
  <si>
    <t xml:space="preserve">                                                                   Установка вольтдобавочного трансформатора 63 кВА в д.Картали для д.Тихий ключ</t>
  </si>
  <si>
    <t>1,12 млн.руб</t>
  </si>
  <si>
    <t>Установка вольтдобавочного трансформатора 63кВА в д.Картали для д.Тихий ключ</t>
  </si>
  <si>
    <t>1 272 990.12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</si>
</sst>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sz val="16"/>
      <color theme="1"/>
      <name val="Times New Roman"/>
      <family val="1"/>
      <charset val="204"/>
    </font>
    <font>
      <sz val="12"/>
      <color rgb="FFFF0000"/>
      <name val="Times New Roman"/>
      <family val="1"/>
      <charset val="204"/>
    </font>
    <font>
      <sz val="10"/>
      <color theme="1"/>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charset val="204"/>
    </font>
    <font>
      <sz val="8"/>
      <color rgb="FF000000"/>
      <name val="Arial"/>
      <charset val="204"/>
    </font>
    <font>
      <b/>
      <sz val="8"/>
      <color rgb="FF000000"/>
      <name val="Arial"/>
      <charset val="204"/>
    </font>
    <font>
      <i/>
      <sz val="8"/>
      <color rgb="FF000000"/>
      <name val="Arial"/>
      <charset val="204"/>
    </font>
    <font>
      <b/>
      <sz val="9"/>
      <color rgb="FF000000"/>
      <name val="Arial"/>
      <charset val="204"/>
    </font>
    <font>
      <b/>
      <sz val="14"/>
      <color rgb="FF000000"/>
      <name val="Arial"/>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0" fontId="70" fillId="0" borderId="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24" xfId="2" applyFont="1" applyFill="1" applyBorder="1" applyAlignment="1">
      <alignment horizontal="justify"/>
    </xf>
    <xf numFmtId="0" fontId="41" fillId="0" borderId="25" xfId="2" applyFont="1" applyFill="1" applyBorder="1" applyAlignment="1">
      <alignment horizontal="justify"/>
    </xf>
    <xf numFmtId="0" fontId="41" fillId="0" borderId="27" xfId="2" applyFont="1" applyFill="1" applyBorder="1" applyAlignment="1">
      <alignment horizontal="justify" vertical="top" wrapText="1"/>
    </xf>
    <xf numFmtId="0" fontId="41" fillId="0" borderId="24" xfId="2" applyFont="1" applyFill="1" applyBorder="1" applyAlignment="1">
      <alignment horizontal="justify" vertical="top"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64" fillId="0" borderId="1" xfId="0" applyFont="1" applyBorder="1" applyAlignment="1">
      <alignment horizontal="left" vertical="top" wrapText="1"/>
    </xf>
    <xf numFmtId="0" fontId="13" fillId="0" borderId="0" xfId="1" applyFont="1" applyAlignment="1">
      <alignment vertical="center"/>
    </xf>
    <xf numFmtId="0" fontId="10" fillId="0" borderId="0" xfId="1" applyFont="1" applyAlignment="1"/>
    <xf numFmtId="0" fontId="11" fillId="0" borderId="0" xfId="2" applyFont="1" applyFill="1" applyAlignment="1"/>
    <xf numFmtId="0" fontId="43" fillId="0" borderId="0" xfId="2" applyFont="1" applyFill="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Fill="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49"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xf>
    <xf numFmtId="1" fontId="7" fillId="0" borderId="1" xfId="49" applyNumberFormat="1" applyFont="1" applyBorder="1" applyAlignment="1">
      <alignment horizontal="center" vertical="center" wrapText="1"/>
    </xf>
    <xf numFmtId="0" fontId="43" fillId="0" borderId="24" xfId="2" applyFont="1" applyFill="1" applyBorder="1" applyAlignment="1">
      <alignment horizontal="justify"/>
    </xf>
    <xf numFmtId="0" fontId="43" fillId="0" borderId="24" xfId="2" applyFont="1" applyFill="1" applyBorder="1" applyAlignment="1">
      <alignment vertical="top" wrapText="1"/>
    </xf>
    <xf numFmtId="0" fontId="43" fillId="0" borderId="26" xfId="2" applyFont="1" applyFill="1" applyBorder="1" applyAlignment="1">
      <alignment vertical="top" wrapText="1"/>
    </xf>
    <xf numFmtId="0" fontId="43" fillId="0" borderId="26" xfId="2" applyFont="1" applyFill="1" applyBorder="1" applyAlignment="1">
      <alignment horizontal="justify" vertical="top" wrapText="1"/>
    </xf>
    <xf numFmtId="0" fontId="11" fillId="0" borderId="24" xfId="2" applyFont="1" applyFill="1" applyBorder="1" applyAlignment="1">
      <alignment horizontal="justify" vertical="top" wrapText="1"/>
    </xf>
    <xf numFmtId="0" fontId="43" fillId="0" borderId="24" xfId="2" applyFont="1" applyFill="1" applyBorder="1" applyAlignment="1">
      <alignment horizontal="justify" vertical="top" wrapText="1"/>
    </xf>
    <xf numFmtId="0" fontId="43" fillId="0" borderId="25" xfId="2" applyFont="1" applyFill="1" applyBorder="1" applyAlignment="1">
      <alignment vertical="top" wrapText="1"/>
    </xf>
    <xf numFmtId="0" fontId="11" fillId="0" borderId="25" xfId="2" applyFont="1" applyFill="1" applyBorder="1" applyAlignment="1">
      <alignment vertical="top" wrapText="1"/>
    </xf>
    <xf numFmtId="0" fontId="11" fillId="0" borderId="28" xfId="2" applyFont="1" applyFill="1" applyBorder="1" applyAlignment="1">
      <alignment vertical="top" wrapText="1"/>
    </xf>
    <xf numFmtId="0" fontId="11" fillId="0" borderId="26" xfId="2" applyFont="1" applyFill="1" applyBorder="1" applyAlignment="1">
      <alignment vertical="top" wrapText="1"/>
    </xf>
    <xf numFmtId="0" fontId="43" fillId="0" borderId="25" xfId="2" applyFont="1" applyFill="1" applyBorder="1" applyAlignment="1">
      <alignment horizontal="left" vertical="center" wrapText="1"/>
    </xf>
    <xf numFmtId="0" fontId="43" fillId="0" borderId="25" xfId="2" applyFont="1" applyFill="1" applyBorder="1" applyAlignment="1">
      <alignment horizontal="center" vertical="center" wrapText="1"/>
    </xf>
    <xf numFmtId="0" fontId="11" fillId="0" borderId="26" xfId="2" applyFont="1" applyFill="1" applyBorder="1"/>
    <xf numFmtId="0" fontId="0" fillId="0" borderId="1" xfId="0" applyBorder="1" applyAlignment="1">
      <alignment horizontal="center" vertical="center" wrapText="1"/>
    </xf>
    <xf numFmtId="0" fontId="43" fillId="0" borderId="1" xfId="2" applyFont="1" applyBorder="1" applyAlignment="1">
      <alignment horizontal="center" vertical="center" wrapText="1"/>
    </xf>
    <xf numFmtId="9" fontId="11"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0" fontId="48" fillId="0" borderId="1" xfId="45" applyFont="1" applyFill="1" applyBorder="1" applyAlignment="1">
      <alignment horizontal="center" vertical="center" wrapText="1"/>
    </xf>
    <xf numFmtId="169" fontId="37" fillId="0" borderId="1" xfId="49" applyNumberFormat="1" applyFont="1" applyBorder="1" applyAlignment="1">
      <alignment horizontal="center" vertical="center"/>
    </xf>
    <xf numFmtId="0" fontId="4" fillId="0" borderId="0" xfId="1" applyFont="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Border="1" applyAlignment="1">
      <alignment horizontal="center"/>
    </xf>
    <xf numFmtId="0" fontId="43" fillId="0" borderId="29" xfId="2" applyFont="1" applyFill="1" applyBorder="1" applyAlignment="1">
      <alignment horizontal="center" vertical="center"/>
    </xf>
    <xf numFmtId="0" fontId="5"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4" fillId="0" borderId="5" xfId="1" applyFont="1" applyBorder="1" applyAlignment="1">
      <alignment vertical="center" wrapText="1"/>
    </xf>
    <xf numFmtId="0" fontId="4" fillId="0" borderId="0" xfId="1" applyFont="1" applyAlignment="1">
      <alignment vertical="center" wrapText="1"/>
    </xf>
    <xf numFmtId="0" fontId="4" fillId="0" borderId="0" xfId="1" applyFont="1" applyBorder="1" applyAlignment="1">
      <alignment vertical="center"/>
    </xf>
    <xf numFmtId="0" fontId="7" fillId="0" borderId="0" xfId="1" applyFont="1" applyBorder="1" applyAlignment="1">
      <alignment vertical="center" wrapText="1"/>
    </xf>
    <xf numFmtId="0" fontId="37" fillId="0" borderId="1" xfId="49" applyNumberFormat="1" applyFont="1" applyBorder="1" applyAlignment="1">
      <alignment horizontal="center" vertical="center"/>
    </xf>
    <xf numFmtId="0" fontId="46" fillId="0" borderId="1" xfId="62"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41" fillId="0" borderId="1" xfId="62" applyFont="1" applyBorder="1" applyAlignment="1">
      <alignment horizontal="left" vertical="center" wrapText="1"/>
    </xf>
    <xf numFmtId="49" fontId="41" fillId="0" borderId="1" xfId="62" applyNumberFormat="1" applyFont="1" applyBorder="1" applyAlignment="1">
      <alignment horizontal="center" vertical="center"/>
    </xf>
    <xf numFmtId="0" fontId="66" fillId="0" borderId="1" xfId="45" applyFont="1" applyFill="1" applyBorder="1" applyAlignment="1">
      <alignment horizontal="left" vertical="center" wrapText="1"/>
    </xf>
    <xf numFmtId="0" fontId="12" fillId="0" borderId="1" xfId="1" applyFont="1" applyBorder="1" applyAlignment="1">
      <alignment horizontal="left" vertical="center"/>
    </xf>
    <xf numFmtId="0" fontId="11" fillId="0" borderId="1" xfId="1" applyFont="1" applyBorder="1" applyAlignment="1">
      <alignment vertical="center" wrapText="1"/>
    </xf>
    <xf numFmtId="168" fontId="11" fillId="0" borderId="1" xfId="2" applyNumberFormat="1" applyFont="1" applyFill="1" applyBorder="1" applyAlignment="1">
      <alignment horizontal="center" vertical="center" wrapText="1"/>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60"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67" fillId="0" borderId="0" xfId="50" applyFont="1" applyAlignment="1" applyProtection="1">
      <alignment horizontal="center"/>
    </xf>
    <xf numFmtId="0" fontId="58" fillId="0" borderId="30" xfId="50" applyFont="1" applyBorder="1" applyAlignment="1" applyProtection="1">
      <alignment horizontal="center" vertical="center" wrapText="1"/>
    </xf>
    <xf numFmtId="0" fontId="58" fillId="0" borderId="30"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7" fillId="0" borderId="0" xfId="50" applyFont="1" applyProtection="1"/>
    <xf numFmtId="0" fontId="56" fillId="0" borderId="30" xfId="50" applyFont="1" applyBorder="1" applyAlignment="1" applyProtection="1">
      <alignment vertical="center" wrapText="1"/>
    </xf>
    <xf numFmtId="169" fontId="56" fillId="0" borderId="30" xfId="50" applyNumberFormat="1" applyFont="1" applyFill="1" applyBorder="1" applyAlignment="1" applyProtection="1">
      <alignment horizontal="center" vertical="center"/>
    </xf>
    <xf numFmtId="0" fontId="0" fillId="0" borderId="0" xfId="0" applyProtection="1"/>
    <xf numFmtId="3" fontId="56" fillId="0" borderId="30" xfId="50" applyNumberFormat="1" applyFont="1" applyFill="1" applyBorder="1" applyAlignment="1" applyProtection="1">
      <alignment horizontal="center" vertical="center"/>
    </xf>
    <xf numFmtId="9" fontId="56" fillId="0" borderId="30" xfId="50" applyNumberFormat="1" applyFont="1" applyFill="1" applyBorder="1" applyAlignment="1" applyProtection="1">
      <alignment horizontal="center" vertical="center"/>
    </xf>
    <xf numFmtId="170" fontId="56" fillId="0" borderId="30" xfId="50" applyNumberFormat="1" applyFont="1" applyFill="1" applyBorder="1" applyAlignment="1" applyProtection="1">
      <alignment horizontal="center" vertical="center"/>
    </xf>
    <xf numFmtId="9" fontId="0" fillId="0" borderId="0" xfId="67" applyFont="1" applyProtection="1"/>
    <xf numFmtId="0" fontId="56" fillId="0" borderId="0" xfId="50" applyFont="1" applyBorder="1" applyAlignment="1" applyProtection="1">
      <alignment vertical="center" wrapText="1"/>
    </xf>
    <xf numFmtId="170" fontId="56" fillId="0" borderId="0" xfId="50" applyNumberFormat="1" applyFont="1" applyFill="1" applyBorder="1" applyAlignment="1" applyProtection="1">
      <alignment horizontal="center" vertical="center"/>
    </xf>
    <xf numFmtId="0" fontId="56" fillId="0" borderId="0" xfId="50" applyFont="1" applyBorder="1" applyProtection="1"/>
    <xf numFmtId="0" fontId="1" fillId="0" borderId="0" xfId="50" applyBorder="1" applyProtection="1"/>
    <xf numFmtId="0" fontId="58" fillId="25" borderId="30" xfId="50" applyFont="1" applyFill="1" applyBorder="1" applyAlignment="1" applyProtection="1">
      <alignment horizontal="left" vertical="center" wrapText="1"/>
    </xf>
    <xf numFmtId="0" fontId="58" fillId="25" borderId="30" xfId="50" applyFont="1" applyFill="1" applyBorder="1" applyAlignment="1" applyProtection="1">
      <alignment horizontal="center" vertical="center"/>
    </xf>
    <xf numFmtId="168" fontId="56" fillId="0" borderId="30" xfId="50" applyNumberFormat="1" applyFont="1" applyFill="1" applyBorder="1" applyAlignment="1" applyProtection="1">
      <alignment horizontal="center" vertical="center"/>
    </xf>
    <xf numFmtId="0" fontId="56" fillId="0" borderId="0" xfId="50" applyFont="1" applyBorder="1" applyAlignment="1" applyProtection="1">
      <alignment vertical="center"/>
    </xf>
    <xf numFmtId="0" fontId="56" fillId="0" borderId="0" xfId="50" applyFont="1" applyBorder="1" applyAlignment="1" applyProtection="1"/>
    <xf numFmtId="0" fontId="57" fillId="0" borderId="0" xfId="50" applyFont="1" applyBorder="1" applyProtection="1"/>
    <xf numFmtId="0" fontId="58" fillId="25" borderId="31" xfId="50" applyFont="1" applyFill="1" applyBorder="1" applyAlignment="1" applyProtection="1">
      <alignment horizontal="left" vertical="center" wrapText="1"/>
    </xf>
    <xf numFmtId="0" fontId="58" fillId="25" borderId="31" xfId="50" applyFont="1" applyFill="1" applyBorder="1" applyAlignment="1" applyProtection="1">
      <alignment horizontal="center" vertical="center"/>
    </xf>
    <xf numFmtId="0" fontId="58" fillId="26" borderId="30" xfId="50" applyFont="1" applyFill="1" applyBorder="1" applyAlignment="1" applyProtection="1">
      <alignment horizontal="left" vertical="center"/>
    </xf>
    <xf numFmtId="0" fontId="56" fillId="26" borderId="30" xfId="50" applyFont="1" applyFill="1" applyBorder="1" applyAlignment="1" applyProtection="1">
      <alignment horizontal="center" vertical="center"/>
    </xf>
    <xf numFmtId="169" fontId="58" fillId="0" borderId="30" xfId="50" applyNumberFormat="1" applyFont="1" applyFill="1" applyBorder="1" applyAlignment="1" applyProtection="1">
      <alignment horizontal="center" vertical="center"/>
    </xf>
    <xf numFmtId="169" fontId="58" fillId="26" borderId="30" xfId="50" applyNumberFormat="1" applyFont="1" applyFill="1" applyBorder="1" applyAlignment="1" applyProtection="1">
      <alignment horizontal="center" vertical="center"/>
    </xf>
    <xf numFmtId="0" fontId="68" fillId="0" borderId="0" xfId="50" applyFont="1" applyFill="1" applyProtection="1"/>
    <xf numFmtId="0" fontId="2" fillId="0" borderId="0" xfId="50" applyFont="1" applyFill="1" applyProtection="1"/>
    <xf numFmtId="0" fontId="2" fillId="26" borderId="0" xfId="50" applyFont="1" applyFill="1" applyProtection="1"/>
    <xf numFmtId="0" fontId="58" fillId="0" borderId="30" xfId="50" applyFont="1" applyBorder="1" applyAlignment="1" applyProtection="1">
      <alignment vertical="center" wrapText="1"/>
    </xf>
    <xf numFmtId="0" fontId="2" fillId="0" borderId="0" xfId="50" applyFont="1" applyProtection="1"/>
    <xf numFmtId="0" fontId="58" fillId="0" borderId="32" xfId="50" applyFont="1" applyBorder="1" applyAlignment="1" applyProtection="1">
      <alignment vertical="center" wrapText="1"/>
    </xf>
    <xf numFmtId="169" fontId="58" fillId="0" borderId="33" xfId="50" applyNumberFormat="1" applyFont="1" applyFill="1" applyBorder="1" applyAlignment="1" applyProtection="1">
      <alignment horizontal="center" vertical="center"/>
    </xf>
    <xf numFmtId="0" fontId="56" fillId="0" borderId="0" xfId="50" applyFont="1" applyAlignment="1" applyProtection="1">
      <alignment vertical="center" wrapText="1"/>
    </xf>
    <xf numFmtId="0" fontId="56" fillId="0" borderId="0" xfId="50" applyFont="1" applyAlignment="1" applyProtection="1">
      <alignment vertical="center"/>
    </xf>
    <xf numFmtId="0" fontId="56" fillId="0" borderId="0" xfId="50" applyFont="1" applyProtection="1"/>
    <xf numFmtId="0" fontId="56" fillId="0" borderId="0" xfId="50" applyFont="1" applyAlignment="1" applyProtection="1"/>
    <xf numFmtId="0" fontId="38" fillId="0" borderId="0" xfId="50" applyFont="1" applyProtection="1"/>
    <xf numFmtId="0" fontId="56" fillId="0" borderId="30" xfId="50" applyFont="1" applyFill="1" applyBorder="1" applyAlignment="1" applyProtection="1">
      <alignment horizontal="center" vertical="center"/>
    </xf>
    <xf numFmtId="0" fontId="1" fillId="0" borderId="0" xfId="50" applyAlignment="1" applyProtection="1">
      <alignment vertical="center"/>
    </xf>
    <xf numFmtId="169" fontId="56" fillId="26" borderId="30" xfId="50" applyNumberFormat="1" applyFont="1" applyFill="1" applyBorder="1" applyAlignment="1" applyProtection="1">
      <alignment horizontal="center" vertical="center"/>
    </xf>
    <xf numFmtId="169" fontId="57" fillId="0" borderId="30" xfId="50" applyNumberFormat="1" applyFont="1" applyBorder="1" applyAlignment="1" applyProtection="1">
      <alignment vertical="center"/>
    </xf>
    <xf numFmtId="169" fontId="1" fillId="0" borderId="30" xfId="50" applyNumberFormat="1" applyFont="1" applyBorder="1" applyAlignment="1" applyProtection="1">
      <alignment vertical="center"/>
    </xf>
    <xf numFmtId="0" fontId="58" fillId="0" borderId="0" xfId="50" applyFont="1" applyBorder="1" applyAlignment="1" applyProtection="1">
      <alignment vertical="center" wrapText="1"/>
    </xf>
    <xf numFmtId="3" fontId="58"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58" fillId="25" borderId="30" xfId="50" applyFont="1" applyFill="1" applyBorder="1" applyAlignment="1" applyProtection="1">
      <alignment vertical="center" wrapText="1"/>
    </xf>
    <xf numFmtId="3" fontId="58" fillId="25" borderId="30" xfId="50" applyNumberFormat="1" applyFont="1" applyFill="1" applyBorder="1" applyAlignment="1" applyProtection="1">
      <alignment horizontal="center" vertical="center" wrapText="1"/>
    </xf>
    <xf numFmtId="0" fontId="58" fillId="0" borderId="0" xfId="50" applyFont="1" applyFill="1" applyBorder="1" applyAlignment="1" applyProtection="1">
      <alignment horizontal="center" vertical="center"/>
    </xf>
    <xf numFmtId="0" fontId="59" fillId="0" borderId="0" xfId="50" applyFont="1" applyBorder="1" applyAlignment="1" applyProtection="1">
      <alignment vertical="center"/>
    </xf>
    <xf numFmtId="0" fontId="58" fillId="0" borderId="30" xfId="50" applyFont="1" applyBorder="1" applyAlignment="1" applyProtection="1">
      <alignment horizontal="left" vertical="center" wrapText="1"/>
    </xf>
    <xf numFmtId="0" fontId="38" fillId="0" borderId="0" xfId="50" applyFont="1" applyBorder="1" applyAlignment="1" applyProtection="1">
      <alignment vertical="center"/>
    </xf>
    <xf numFmtId="0" fontId="57" fillId="0" borderId="0" xfId="50" applyFont="1" applyBorder="1" applyAlignment="1" applyProtection="1">
      <alignment vertical="center"/>
    </xf>
    <xf numFmtId="0" fontId="38" fillId="0" borderId="0" xfId="50" applyFont="1" applyAlignment="1" applyProtection="1">
      <alignment wrapText="1"/>
    </xf>
    <xf numFmtId="49" fontId="57" fillId="0" borderId="0" xfId="50" applyNumberFormat="1" applyFont="1" applyProtection="1"/>
    <xf numFmtId="0" fontId="69" fillId="0" borderId="0" xfId="50" applyFont="1" applyAlignment="1" applyProtection="1">
      <alignment wrapText="1"/>
    </xf>
    <xf numFmtId="0" fontId="71" fillId="0" borderId="0" xfId="68" applyNumberFormat="1" applyFont="1" applyFill="1" applyBorder="1" applyAlignment="1" applyProtection="1"/>
    <xf numFmtId="0" fontId="71" fillId="0" borderId="0" xfId="68" applyNumberFormat="1" applyFont="1" applyFill="1" applyBorder="1" applyAlignment="1" applyProtection="1">
      <alignment wrapText="1"/>
    </xf>
    <xf numFmtId="0" fontId="72" fillId="0" borderId="0" xfId="68" applyNumberFormat="1" applyFont="1" applyFill="1" applyBorder="1" applyAlignment="1" applyProtection="1">
      <alignment vertical="top" wrapText="1"/>
    </xf>
    <xf numFmtId="0" fontId="71" fillId="0" borderId="0" xfId="68" applyNumberFormat="1" applyFont="1" applyFill="1" applyBorder="1" applyAlignment="1" applyProtection="1">
      <alignment horizontal="right" vertical="top"/>
    </xf>
    <xf numFmtId="0" fontId="71" fillId="0" borderId="0" xfId="68" applyNumberFormat="1" applyFont="1" applyFill="1" applyBorder="1" applyAlignment="1" applyProtection="1">
      <alignment horizontal="right"/>
    </xf>
    <xf numFmtId="0" fontId="71" fillId="0" borderId="34" xfId="68" applyNumberFormat="1" applyFont="1" applyFill="1" applyBorder="1" applyAlignment="1" applyProtection="1"/>
    <xf numFmtId="3" fontId="72" fillId="0" borderId="0" xfId="68" applyNumberFormat="1" applyFont="1" applyFill="1" applyBorder="1" applyAlignment="1" applyProtection="1">
      <alignment horizontal="right" vertical="top"/>
    </xf>
    <xf numFmtId="2" fontId="72" fillId="0" borderId="0" xfId="68" applyNumberFormat="1" applyFont="1" applyFill="1" applyBorder="1" applyAlignment="1" applyProtection="1">
      <alignment horizontal="center" vertical="top"/>
    </xf>
    <xf numFmtId="4" fontId="72" fillId="0" borderId="0" xfId="68" applyNumberFormat="1" applyFont="1" applyFill="1" applyBorder="1" applyAlignment="1" applyProtection="1">
      <alignment horizontal="right" vertical="top"/>
    </xf>
    <xf numFmtId="0" fontId="72" fillId="0" borderId="0" xfId="68" applyNumberFormat="1" applyFont="1" applyFill="1" applyBorder="1" applyAlignment="1" applyProtection="1">
      <alignment horizontal="left" vertical="top" wrapText="1"/>
    </xf>
    <xf numFmtId="0" fontId="72" fillId="0" borderId="0" xfId="68" applyNumberFormat="1" applyFont="1" applyFill="1" applyBorder="1" applyAlignment="1" applyProtection="1">
      <alignment horizontal="right" vertical="top" wrapText="1"/>
    </xf>
    <xf numFmtId="0" fontId="72" fillId="0" borderId="0" xfId="68" applyNumberFormat="1" applyFont="1" applyFill="1" applyBorder="1" applyAlignment="1" applyProtection="1">
      <alignment wrapText="1"/>
    </xf>
    <xf numFmtId="4" fontId="72" fillId="0" borderId="35" xfId="68" applyNumberFormat="1" applyFont="1" applyFill="1" applyBorder="1" applyAlignment="1" applyProtection="1">
      <alignment horizontal="right" vertical="top"/>
    </xf>
    <xf numFmtId="0" fontId="72" fillId="0" borderId="0" xfId="68" applyNumberFormat="1" applyFont="1" applyFill="1" applyBorder="1" applyAlignment="1" applyProtection="1">
      <alignment horizontal="center" vertical="top"/>
    </xf>
    <xf numFmtId="0" fontId="71" fillId="0" borderId="5" xfId="68" applyNumberFormat="1" applyFont="1" applyFill="1" applyBorder="1" applyAlignment="1" applyProtection="1"/>
    <xf numFmtId="3" fontId="71" fillId="0" borderId="35" xfId="68" applyNumberFormat="1" applyFont="1" applyFill="1" applyBorder="1" applyAlignment="1" applyProtection="1">
      <alignment horizontal="right" vertical="top"/>
    </xf>
    <xf numFmtId="0" fontId="71" fillId="0" borderId="0" xfId="68" applyNumberFormat="1" applyFont="1" applyFill="1" applyBorder="1" applyAlignment="1" applyProtection="1">
      <alignment horizontal="center" vertical="top"/>
    </xf>
    <xf numFmtId="4" fontId="71" fillId="0" borderId="0" xfId="68" applyNumberFormat="1" applyFont="1" applyFill="1" applyBorder="1" applyAlignment="1" applyProtection="1">
      <alignment horizontal="right" vertical="top"/>
    </xf>
    <xf numFmtId="0" fontId="71" fillId="0" borderId="0" xfId="68" applyNumberFormat="1" applyFont="1" applyFill="1" applyBorder="1" applyAlignment="1" applyProtection="1">
      <alignment horizontal="right" vertical="top" wrapText="1"/>
    </xf>
    <xf numFmtId="3" fontId="72" fillId="0" borderId="36" xfId="68" applyNumberFormat="1" applyFont="1" applyFill="1" applyBorder="1" applyAlignment="1" applyProtection="1">
      <alignment horizontal="right" vertical="top"/>
    </xf>
    <xf numFmtId="0" fontId="72" fillId="0" borderId="34" xfId="68" applyNumberFormat="1" applyFont="1" applyFill="1" applyBorder="1" applyAlignment="1" applyProtection="1">
      <alignment horizontal="center" vertical="top"/>
    </xf>
    <xf numFmtId="4" fontId="72" fillId="0" borderId="34" xfId="68" applyNumberFormat="1" applyFont="1" applyFill="1" applyBorder="1" applyAlignment="1" applyProtection="1">
      <alignment horizontal="right" vertical="top"/>
    </xf>
    <xf numFmtId="0" fontId="72" fillId="0" borderId="34" xfId="68" applyNumberFormat="1" applyFont="1" applyFill="1" applyBorder="1" applyAlignment="1" applyProtection="1">
      <alignment horizontal="right" vertical="top" wrapText="1"/>
    </xf>
    <xf numFmtId="0" fontId="71" fillId="0" borderId="37" xfId="68" applyNumberFormat="1" applyFont="1" applyFill="1" applyBorder="1" applyAlignment="1" applyProtection="1"/>
    <xf numFmtId="3" fontId="71" fillId="0" borderId="0" xfId="68" applyNumberFormat="1" applyFont="1" applyFill="1" applyBorder="1" applyAlignment="1" applyProtection="1">
      <alignment vertical="top"/>
    </xf>
    <xf numFmtId="2" fontId="71" fillId="0" borderId="0" xfId="68" applyNumberFormat="1" applyFont="1" applyFill="1" applyBorder="1" applyAlignment="1" applyProtection="1">
      <alignment vertical="top"/>
    </xf>
    <xf numFmtId="4" fontId="71" fillId="0" borderId="0" xfId="68" applyNumberFormat="1" applyFont="1" applyFill="1" applyBorder="1" applyAlignment="1" applyProtection="1">
      <alignment vertical="top"/>
    </xf>
    <xf numFmtId="0" fontId="71" fillId="0" borderId="0" xfId="68" applyNumberFormat="1" applyFont="1" applyFill="1" applyBorder="1" applyAlignment="1" applyProtection="1">
      <alignment vertical="top"/>
    </xf>
    <xf numFmtId="0" fontId="73" fillId="0" borderId="0" xfId="68" applyNumberFormat="1" applyFont="1" applyFill="1" applyBorder="1" applyAlignment="1" applyProtection="1">
      <alignment wrapText="1"/>
    </xf>
    <xf numFmtId="0" fontId="74" fillId="0" borderId="0" xfId="68" applyNumberFormat="1" applyFont="1" applyFill="1" applyBorder="1" applyAlignment="1" applyProtection="1">
      <alignment wrapText="1"/>
    </xf>
    <xf numFmtId="0" fontId="71" fillId="0" borderId="0" xfId="68" applyNumberFormat="1" applyFont="1" applyFill="1" applyBorder="1" applyAlignment="1" applyProtection="1">
      <alignment horizontal="center" vertical="top" wrapText="1"/>
    </xf>
    <xf numFmtId="0" fontId="72" fillId="0" borderId="0" xfId="68" applyNumberFormat="1" applyFont="1" applyFill="1" applyBorder="1" applyAlignment="1" applyProtection="1">
      <alignment horizontal="center" vertical="top" wrapText="1"/>
    </xf>
    <xf numFmtId="3" fontId="72" fillId="0" borderId="35" xfId="68" applyNumberFormat="1" applyFont="1" applyFill="1" applyBorder="1" applyAlignment="1" applyProtection="1">
      <alignment horizontal="right" vertical="top" wrapText="1"/>
    </xf>
    <xf numFmtId="2" fontId="72" fillId="0" borderId="0" xfId="68" applyNumberFormat="1" applyFont="1" applyFill="1" applyBorder="1" applyAlignment="1" applyProtection="1">
      <alignment horizontal="center" vertical="top" wrapText="1"/>
    </xf>
    <xf numFmtId="4" fontId="72" fillId="0" borderId="0" xfId="68" applyNumberFormat="1" applyFont="1" applyFill="1" applyBorder="1" applyAlignment="1" applyProtection="1">
      <alignment horizontal="right" vertical="top" wrapText="1"/>
    </xf>
    <xf numFmtId="0" fontId="71" fillId="0" borderId="0" xfId="68" applyNumberFormat="1" applyFont="1" applyFill="1" applyBorder="1" applyAlignment="1" applyProtection="1">
      <alignment vertical="top" wrapText="1"/>
    </xf>
    <xf numFmtId="0" fontId="71" fillId="0" borderId="0" xfId="68" applyNumberFormat="1" applyFont="1" applyFill="1" applyBorder="1" applyAlignment="1" applyProtection="1">
      <alignment horizontal="left" vertical="top"/>
    </xf>
    <xf numFmtId="0" fontId="72" fillId="0" borderId="5" xfId="68" applyNumberFormat="1" applyFont="1" applyFill="1" applyBorder="1" applyAlignment="1" applyProtection="1">
      <alignment horizontal="center" vertical="top" wrapText="1"/>
    </xf>
    <xf numFmtId="3" fontId="72" fillId="0" borderId="36" xfId="68" applyNumberFormat="1" applyFont="1" applyFill="1" applyBorder="1" applyAlignment="1" applyProtection="1">
      <alignment horizontal="right" vertical="top" wrapText="1"/>
    </xf>
    <xf numFmtId="0" fontId="72" fillId="0" borderId="34" xfId="68" applyNumberFormat="1" applyFont="1" applyFill="1" applyBorder="1" applyAlignment="1" applyProtection="1">
      <alignment horizontal="center" vertical="top" wrapText="1"/>
    </xf>
    <xf numFmtId="4" fontId="72" fillId="0" borderId="34" xfId="68" applyNumberFormat="1" applyFont="1" applyFill="1" applyBorder="1" applyAlignment="1" applyProtection="1">
      <alignment horizontal="right" vertical="top" wrapText="1"/>
    </xf>
    <xf numFmtId="0" fontId="72" fillId="0" borderId="34" xfId="68" applyNumberFormat="1" applyFont="1" applyFill="1" applyBorder="1" applyAlignment="1" applyProtection="1">
      <alignment horizontal="left" vertical="top" wrapText="1"/>
    </xf>
    <xf numFmtId="0" fontId="72" fillId="0" borderId="37" xfId="68" applyNumberFormat="1" applyFont="1" applyFill="1" applyBorder="1" applyAlignment="1" applyProtection="1">
      <alignment horizontal="center" vertical="top" wrapText="1"/>
    </xf>
    <xf numFmtId="0" fontId="71" fillId="0" borderId="34" xfId="68" applyNumberFormat="1" applyFont="1" applyFill="1" applyBorder="1" applyAlignment="1" applyProtection="1">
      <alignment horizontal="center" vertical="top" wrapText="1"/>
    </xf>
    <xf numFmtId="3" fontId="71" fillId="0" borderId="35" xfId="68" applyNumberFormat="1" applyFont="1" applyFill="1" applyBorder="1" applyAlignment="1" applyProtection="1">
      <alignment horizontal="right" vertical="top" wrapText="1"/>
    </xf>
    <xf numFmtId="4" fontId="71" fillId="0" borderId="0" xfId="68" applyNumberFormat="1" applyFont="1" applyFill="1" applyBorder="1" applyAlignment="1" applyProtection="1">
      <alignment horizontal="right" vertical="top" wrapText="1"/>
    </xf>
    <xf numFmtId="0" fontId="71" fillId="0" borderId="5" xfId="68" applyNumberFormat="1" applyFont="1" applyFill="1" applyBorder="1" applyAlignment="1" applyProtection="1">
      <alignment horizontal="center" vertical="center" wrapText="1"/>
    </xf>
    <xf numFmtId="3" fontId="71" fillId="0" borderId="36" xfId="68" applyNumberFormat="1" applyFont="1" applyFill="1" applyBorder="1" applyAlignment="1" applyProtection="1">
      <alignment horizontal="right" vertical="top" wrapText="1"/>
    </xf>
    <xf numFmtId="4" fontId="71" fillId="0" borderId="34" xfId="68" applyNumberFormat="1" applyFont="1" applyFill="1" applyBorder="1" applyAlignment="1" applyProtection="1">
      <alignment horizontal="right" vertical="top" wrapText="1"/>
    </xf>
    <xf numFmtId="0" fontId="71" fillId="0" borderId="35" xfId="68" applyNumberFormat="1" applyFont="1" applyFill="1" applyBorder="1" applyAlignment="1" applyProtection="1">
      <alignment horizontal="right" vertical="top" wrapText="1"/>
    </xf>
    <xf numFmtId="0" fontId="73" fillId="0" borderId="0" xfId="68" applyNumberFormat="1" applyFont="1" applyFill="1" applyBorder="1" applyAlignment="1" applyProtection="1">
      <alignment horizontal="center" vertical="top" wrapText="1"/>
    </xf>
    <xf numFmtId="0" fontId="73" fillId="0" borderId="0" xfId="68" applyNumberFormat="1" applyFont="1" applyFill="1" applyBorder="1" applyAlignment="1" applyProtection="1">
      <alignment horizontal="right" vertical="top" wrapText="1"/>
    </xf>
    <xf numFmtId="0" fontId="71" fillId="0" borderId="5" xfId="68" applyNumberFormat="1" applyFont="1" applyFill="1" applyBorder="1" applyAlignment="1" applyProtection="1">
      <alignment horizontal="center" vertical="top" wrapText="1"/>
    </xf>
    <xf numFmtId="0" fontId="71" fillId="0" borderId="41" xfId="68" applyNumberFormat="1" applyFont="1" applyFill="1" applyBorder="1" applyAlignment="1" applyProtection="1">
      <alignment horizontal="center" vertical="center"/>
    </xf>
    <xf numFmtId="0" fontId="71" fillId="0" borderId="41" xfId="68" applyNumberFormat="1" applyFont="1" applyFill="1" applyBorder="1" applyAlignment="1" applyProtection="1">
      <alignment horizontal="center" vertical="center" wrapText="1"/>
    </xf>
    <xf numFmtId="0" fontId="71" fillId="0" borderId="0" xfId="68" applyNumberFormat="1" applyFont="1" applyFill="1" applyBorder="1" applyAlignment="1" applyProtection="1">
      <alignment vertical="center"/>
    </xf>
    <xf numFmtId="0" fontId="71" fillId="0" borderId="0" xfId="68" applyNumberFormat="1" applyFont="1" applyFill="1" applyBorder="1" applyAlignment="1" applyProtection="1">
      <alignment horizontal="left"/>
    </xf>
    <xf numFmtId="49" fontId="71" fillId="0" borderId="20" xfId="68" applyNumberFormat="1" applyFont="1" applyFill="1" applyBorder="1" applyAlignment="1" applyProtection="1">
      <alignment horizontal="right"/>
    </xf>
    <xf numFmtId="2" fontId="71" fillId="0" borderId="20" xfId="68" applyNumberFormat="1" applyFont="1" applyFill="1" applyBorder="1" applyAlignment="1" applyProtection="1"/>
    <xf numFmtId="2" fontId="71" fillId="0" borderId="39" xfId="68" applyNumberFormat="1" applyFont="1" applyFill="1" applyBorder="1" applyAlignment="1" applyProtection="1">
      <alignment horizontal="right"/>
    </xf>
    <xf numFmtId="49" fontId="71" fillId="0" borderId="39" xfId="68" applyNumberFormat="1" applyFont="1" applyFill="1" applyBorder="1" applyAlignment="1" applyProtection="1">
      <alignment horizontal="right"/>
    </xf>
    <xf numFmtId="49" fontId="71" fillId="0" borderId="0" xfId="68" applyNumberFormat="1" applyFont="1" applyFill="1" applyBorder="1" applyAlignment="1" applyProtection="1">
      <alignment horizontal="right"/>
    </xf>
    <xf numFmtId="2" fontId="71" fillId="0" borderId="0" xfId="68" applyNumberFormat="1" applyFont="1" applyFill="1" applyBorder="1" applyAlignment="1" applyProtection="1"/>
    <xf numFmtId="0" fontId="71" fillId="0" borderId="0" xfId="68" applyNumberFormat="1" applyFont="1" applyFill="1" applyBorder="1" applyAlignment="1" applyProtection="1">
      <alignment vertical="center" wrapText="1"/>
    </xf>
    <xf numFmtId="0" fontId="72" fillId="0" borderId="0" xfId="68" applyNumberFormat="1" applyFont="1" applyFill="1" applyBorder="1" applyAlignment="1" applyProtection="1">
      <alignment horizontal="left"/>
    </xf>
    <xf numFmtId="0" fontId="71" fillId="0" borderId="0" xfId="68" applyNumberFormat="1" applyFont="1" applyFill="1" applyBorder="1" applyAlignment="1" applyProtection="1">
      <alignment horizontal="center"/>
    </xf>
    <xf numFmtId="0" fontId="71" fillId="0" borderId="20" xfId="68" applyNumberFormat="1" applyFont="1" applyFill="1" applyBorder="1" applyAlignment="1" applyProtection="1"/>
    <xf numFmtId="0" fontId="73" fillId="0" borderId="0" xfId="68" applyNumberFormat="1" applyFont="1" applyFill="1" applyBorder="1" applyAlignment="1" applyProtection="1"/>
    <xf numFmtId="0" fontId="73" fillId="0" borderId="0" xfId="68" applyNumberFormat="1" applyFont="1" applyFill="1" applyBorder="1" applyAlignment="1" applyProtection="1">
      <alignment horizontal="center"/>
    </xf>
    <xf numFmtId="3" fontId="71" fillId="0" borderId="0" xfId="68" applyNumberFormat="1" applyFont="1" applyFill="1" applyBorder="1" applyAlignment="1" applyProtection="1">
      <alignment horizontal="right" vertical="top"/>
    </xf>
    <xf numFmtId="0" fontId="71" fillId="0" borderId="20" xfId="68" applyNumberFormat="1" applyFont="1" applyFill="1" applyBorder="1" applyAlignment="1" applyProtection="1">
      <alignment horizontal="center"/>
    </xf>
    <xf numFmtId="0" fontId="75" fillId="0" borderId="0" xfId="68" applyNumberFormat="1" applyFont="1" applyFill="1" applyBorder="1" applyAlignment="1" applyProtection="1">
      <alignment horizontal="center"/>
    </xf>
    <xf numFmtId="0" fontId="73" fillId="0" borderId="0" xfId="68" applyNumberFormat="1" applyFont="1" applyFill="1" applyBorder="1" applyAlignment="1" applyProtection="1">
      <alignment horizontal="center" vertical="top"/>
    </xf>
    <xf numFmtId="0" fontId="71" fillId="0" borderId="20" xfId="68" applyNumberFormat="1" applyFont="1" applyFill="1" applyBorder="1" applyAlignment="1" applyProtection="1">
      <alignment vertical="top"/>
    </xf>
    <xf numFmtId="0" fontId="72" fillId="0" borderId="0" xfId="68" applyNumberFormat="1" applyFont="1" applyFill="1" applyBorder="1" applyAlignment="1" applyProtection="1">
      <alignment horizontal="center"/>
    </xf>
    <xf numFmtId="0" fontId="71" fillId="0" borderId="20" xfId="68" applyNumberFormat="1" applyFont="1" applyFill="1" applyBorder="1" applyAlignment="1" applyProtection="1">
      <alignment horizontal="right"/>
    </xf>
    <xf numFmtId="0" fontId="72" fillId="0" borderId="0" xfId="68" applyNumberFormat="1" applyFont="1" applyFill="1" applyBorder="1" applyAlignment="1" applyProtection="1">
      <alignment vertical="top"/>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5" fillId="0" borderId="0" xfId="1" applyFont="1" applyAlignment="1">
      <alignment horizontal="lef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5" fillId="0" borderId="4" xfId="1" applyFont="1" applyBorder="1" applyAlignment="1">
      <alignment horizontal="center" vertical="center"/>
    </xf>
    <xf numFmtId="0" fontId="65" fillId="0" borderId="7" xfId="1" applyFont="1" applyBorder="1" applyAlignment="1">
      <alignment horizontal="center" vertical="center"/>
    </xf>
    <xf numFmtId="0" fontId="65" fillId="0" borderId="3" xfId="1"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0"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7" fillId="0" borderId="0" xfId="1" applyFont="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8" fillId="0" borderId="0" xfId="1" applyFont="1" applyAlignment="1" applyProtection="1">
      <alignment horizontal="center" vertical="center"/>
    </xf>
    <xf numFmtId="49" fontId="56" fillId="0" borderId="0" xfId="50" applyNumberFormat="1" applyFont="1" applyAlignment="1" applyProtection="1">
      <alignment horizontal="left" vertical="center" wrapText="1"/>
    </xf>
    <xf numFmtId="0" fontId="56" fillId="0" borderId="0" xfId="50" applyFont="1" applyAlignment="1" applyProtection="1">
      <alignment horizontal="left" vertical="center" wrapText="1"/>
    </xf>
    <xf numFmtId="0" fontId="8" fillId="0" borderId="0" xfId="1" applyFont="1" applyAlignment="1" applyProtection="1">
      <alignment horizontal="center" vertical="center" wrapText="1"/>
    </xf>
    <xf numFmtId="0" fontId="58" fillId="25" borderId="31" xfId="50" applyFont="1" applyFill="1" applyBorder="1" applyAlignment="1" applyProtection="1">
      <alignment horizontal="left" vertical="center" wrapText="1"/>
    </xf>
    <xf numFmtId="0" fontId="58" fillId="25" borderId="2" xfId="50" applyFont="1" applyFill="1" applyBorder="1" applyAlignment="1" applyProtection="1">
      <alignment horizontal="left" vertical="center" wrapText="1"/>
    </xf>
    <xf numFmtId="0" fontId="58" fillId="25" borderId="31" xfId="50" applyFont="1" applyFill="1" applyBorder="1" applyAlignment="1" applyProtection="1">
      <alignment horizontal="center" vertical="center"/>
    </xf>
    <xf numFmtId="0" fontId="58" fillId="25" borderId="2" xfId="50" applyFont="1" applyFill="1" applyBorder="1" applyAlignment="1" applyProtection="1">
      <alignment horizontal="center" vertical="center"/>
    </xf>
    <xf numFmtId="0" fontId="58" fillId="25" borderId="30" xfId="50" applyFont="1" applyFill="1" applyBorder="1" applyAlignment="1" applyProtection="1">
      <alignment horizontal="center" vertical="center"/>
    </xf>
    <xf numFmtId="0" fontId="43" fillId="0" borderId="0" xfId="2" applyFont="1" applyFill="1" applyAlignment="1">
      <alignment horizontal="center" vertical="top" wrapText="1"/>
    </xf>
    <xf numFmtId="0" fontId="43" fillId="0" borderId="0" xfId="0" applyFont="1" applyFill="1" applyAlignment="1">
      <alignment vertical="center"/>
    </xf>
    <xf numFmtId="0" fontId="5" fillId="0" borderId="0" xfId="1" applyFont="1" applyAlignment="1">
      <alignment vertical="center"/>
    </xf>
    <xf numFmtId="0" fontId="63" fillId="0" borderId="0" xfId="1" applyFont="1" applyAlignment="1">
      <alignment vertical="center"/>
    </xf>
    <xf numFmtId="0" fontId="7" fillId="0" borderId="0" xfId="1" applyFont="1" applyAlignment="1">
      <alignment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8" fillId="0" borderId="0" xfId="1" applyFont="1" applyAlignment="1">
      <alignment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72" fillId="0" borderId="34" xfId="68" applyNumberFormat="1" applyFont="1" applyFill="1" applyBorder="1" applyAlignment="1" applyProtection="1">
      <alignment horizontal="left" vertical="top" wrapText="1"/>
    </xf>
    <xf numFmtId="0" fontId="71" fillId="0" borderId="0" xfId="68" applyNumberFormat="1" applyFont="1" applyFill="1" applyBorder="1" applyAlignment="1" applyProtection="1">
      <alignment horizontal="left" vertical="top" wrapText="1"/>
    </xf>
    <xf numFmtId="0" fontId="71" fillId="0" borderId="34" xfId="68" applyNumberFormat="1" applyFont="1" applyFill="1" applyBorder="1" applyAlignment="1" applyProtection="1">
      <alignment horizontal="left" vertical="top" wrapText="1"/>
    </xf>
    <xf numFmtId="0" fontId="71" fillId="0" borderId="20" xfId="68" applyNumberFormat="1" applyFont="1" applyFill="1" applyBorder="1" applyAlignment="1" applyProtection="1">
      <alignment horizontal="left" vertical="top"/>
    </xf>
    <xf numFmtId="0" fontId="73" fillId="0" borderId="34" xfId="68" applyNumberFormat="1" applyFont="1" applyFill="1" applyBorder="1" applyAlignment="1" applyProtection="1">
      <alignment horizontal="center" vertical="center"/>
    </xf>
    <xf numFmtId="0" fontId="73" fillId="0" borderId="0" xfId="68" applyNumberFormat="1" applyFont="1" applyFill="1" applyBorder="1" applyAlignment="1" applyProtection="1">
      <alignment horizontal="left" vertical="top" wrapText="1"/>
    </xf>
    <xf numFmtId="0" fontId="71" fillId="0" borderId="41" xfId="68" applyNumberFormat="1" applyFont="1" applyFill="1" applyBorder="1" applyAlignment="1" applyProtection="1">
      <alignment horizontal="center" vertical="center" wrapText="1"/>
    </xf>
    <xf numFmtId="0" fontId="71" fillId="0" borderId="0" xfId="68" applyNumberFormat="1" applyFont="1" applyFill="1" applyBorder="1" applyAlignment="1" applyProtection="1">
      <alignment horizontal="center" wrapText="1"/>
    </xf>
    <xf numFmtId="0" fontId="73" fillId="0" borderId="34" xfId="68" applyNumberFormat="1" applyFont="1" applyFill="1" applyBorder="1" applyAlignment="1" applyProtection="1">
      <alignment horizontal="center" vertical="top"/>
    </xf>
    <xf numFmtId="0" fontId="75" fillId="0" borderId="0" xfId="68" applyNumberFormat="1" applyFont="1" applyFill="1" applyBorder="1" applyAlignment="1" applyProtection="1">
      <alignment horizontal="center"/>
    </xf>
    <xf numFmtId="0" fontId="71" fillId="0" borderId="20" xfId="68" applyNumberFormat="1" applyFont="1" applyFill="1" applyBorder="1" applyAlignment="1" applyProtection="1">
      <alignment horizontal="center" wrapText="1"/>
    </xf>
    <xf numFmtId="0" fontId="73" fillId="0" borderId="34" xfId="68" applyNumberFormat="1" applyFont="1" applyFill="1" applyBorder="1" applyAlignment="1" applyProtection="1">
      <alignment horizontal="center"/>
    </xf>
    <xf numFmtId="0" fontId="72" fillId="0" borderId="0" xfId="68" applyNumberFormat="1" applyFont="1" applyFill="1" applyBorder="1" applyAlignment="1" applyProtection="1">
      <alignment horizontal="center" vertical="top"/>
    </xf>
    <xf numFmtId="0" fontId="71" fillId="0" borderId="0" xfId="68" applyNumberFormat="1" applyFont="1" applyFill="1" applyBorder="1" applyAlignment="1" applyProtection="1">
      <alignment horizontal="left" vertical="top"/>
    </xf>
    <xf numFmtId="0" fontId="71" fillId="0" borderId="0" xfId="68" applyNumberFormat="1" applyFont="1" applyFill="1" applyBorder="1" applyAlignment="1" applyProtection="1">
      <alignment horizontal="right" vertical="top" wrapText="1"/>
    </xf>
    <xf numFmtId="0" fontId="74" fillId="0" borderId="40" xfId="68" applyNumberFormat="1" applyFont="1" applyFill="1" applyBorder="1" applyAlignment="1" applyProtection="1">
      <alignment horizontal="left" vertical="center" wrapText="1"/>
    </xf>
    <xf numFmtId="0" fontId="74" fillId="0" borderId="39" xfId="68" applyNumberFormat="1" applyFont="1" applyFill="1" applyBorder="1" applyAlignment="1" applyProtection="1">
      <alignment horizontal="left" vertical="center" wrapText="1"/>
    </xf>
    <xf numFmtId="0" fontId="74" fillId="0" borderId="38" xfId="68" applyNumberFormat="1" applyFont="1" applyFill="1" applyBorder="1" applyAlignment="1" applyProtection="1">
      <alignment horizontal="left" vertical="center" wrapText="1"/>
    </xf>
    <xf numFmtId="0" fontId="71" fillId="0" borderId="41" xfId="68" applyNumberFormat="1" applyFont="1" applyFill="1" applyBorder="1" applyAlignment="1" applyProtection="1">
      <alignment horizontal="center" vertical="center"/>
    </xf>
    <xf numFmtId="0" fontId="71" fillId="0" borderId="39" xfId="68" applyNumberFormat="1" applyFont="1" applyFill="1" applyBorder="1" applyAlignment="1" applyProtection="1">
      <alignment horizontal="center"/>
    </xf>
    <xf numFmtId="0" fontId="72" fillId="0" borderId="0" xfId="68" applyNumberFormat="1" applyFont="1" applyFill="1" applyBorder="1" applyAlignment="1" applyProtection="1">
      <alignment horizontal="left" vertical="top" wrapText="1"/>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69</v>
      </c>
      <c r="F1" s="15"/>
      <c r="G1" s="15"/>
    </row>
    <row r="2" spans="1:22" s="11" customFormat="1" ht="18.75" customHeight="1" x14ac:dyDescent="0.3">
      <c r="A2" s="17"/>
      <c r="C2" s="14" t="s">
        <v>10</v>
      </c>
      <c r="F2" s="15"/>
      <c r="G2" s="15"/>
    </row>
    <row r="3" spans="1:22" s="11" customFormat="1" ht="18.75" x14ac:dyDescent="0.3">
      <c r="A3" s="16"/>
      <c r="C3" s="14" t="s">
        <v>431</v>
      </c>
      <c r="F3" s="15"/>
      <c r="G3" s="15"/>
    </row>
    <row r="4" spans="1:22" s="11" customFormat="1" ht="18.75" x14ac:dyDescent="0.3">
      <c r="A4" s="16"/>
      <c r="F4" s="15"/>
      <c r="G4" s="15"/>
      <c r="H4" s="14"/>
    </row>
    <row r="5" spans="1:22" s="11" customFormat="1" ht="15.75" x14ac:dyDescent="0.25">
      <c r="A5" s="362" t="s">
        <v>438</v>
      </c>
      <c r="B5" s="362"/>
      <c r="C5" s="362"/>
      <c r="D5" s="146"/>
      <c r="E5" s="146"/>
      <c r="F5" s="146"/>
      <c r="G5" s="146"/>
      <c r="H5" s="146"/>
      <c r="I5" s="146"/>
      <c r="J5" s="146"/>
    </row>
    <row r="6" spans="1:22" s="11" customFormat="1" ht="18.75" x14ac:dyDescent="0.3">
      <c r="A6" s="16"/>
      <c r="F6" s="15"/>
      <c r="G6" s="15"/>
      <c r="H6" s="14"/>
    </row>
    <row r="7" spans="1:22" s="11" customFormat="1" ht="18.75" x14ac:dyDescent="0.2">
      <c r="A7" s="366" t="s">
        <v>9</v>
      </c>
      <c r="B7" s="366"/>
      <c r="C7" s="366"/>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67" t="s">
        <v>439</v>
      </c>
      <c r="B9" s="367"/>
      <c r="C9" s="367"/>
      <c r="D9" s="7"/>
      <c r="E9" s="7"/>
      <c r="F9" s="7"/>
      <c r="G9" s="7"/>
      <c r="H9" s="7"/>
      <c r="I9" s="12"/>
      <c r="J9" s="12"/>
      <c r="K9" s="12"/>
      <c r="L9" s="12"/>
      <c r="M9" s="12"/>
      <c r="N9" s="12"/>
      <c r="O9" s="12"/>
      <c r="P9" s="12"/>
      <c r="Q9" s="12"/>
      <c r="R9" s="12"/>
      <c r="S9" s="12"/>
      <c r="T9" s="12"/>
      <c r="U9" s="12"/>
      <c r="V9" s="12"/>
    </row>
    <row r="10" spans="1:22" s="11" customFormat="1" ht="18.75" x14ac:dyDescent="0.2">
      <c r="A10" s="363" t="s">
        <v>8</v>
      </c>
      <c r="B10" s="363"/>
      <c r="C10" s="363"/>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66" t="s">
        <v>483</v>
      </c>
      <c r="B12" s="366"/>
      <c r="C12" s="366"/>
      <c r="D12" s="7"/>
      <c r="E12" s="7"/>
      <c r="F12" s="7"/>
      <c r="G12" s="7"/>
      <c r="H12" s="7"/>
      <c r="I12" s="12"/>
      <c r="J12" s="12"/>
      <c r="K12" s="12"/>
      <c r="L12" s="12"/>
      <c r="M12" s="12"/>
      <c r="N12" s="12"/>
      <c r="O12" s="12"/>
      <c r="P12" s="12"/>
      <c r="Q12" s="12"/>
      <c r="R12" s="12"/>
      <c r="S12" s="12"/>
      <c r="T12" s="12"/>
      <c r="U12" s="12"/>
      <c r="V12" s="12"/>
    </row>
    <row r="13" spans="1:22" s="11" customFormat="1" ht="18" customHeight="1" x14ac:dyDescent="0.2">
      <c r="A13" s="363" t="s">
        <v>7</v>
      </c>
      <c r="B13" s="363"/>
      <c r="C13" s="363"/>
      <c r="D13" s="5"/>
      <c r="E13" s="5"/>
      <c r="F13" s="5"/>
      <c r="G13" s="5"/>
      <c r="H13" s="5"/>
      <c r="I13" s="12"/>
      <c r="J13" s="12"/>
      <c r="K13" s="12"/>
      <c r="L13" s="12"/>
      <c r="M13" s="12"/>
      <c r="N13" s="12"/>
      <c r="O13" s="12"/>
      <c r="P13" s="12"/>
      <c r="Q13" s="12"/>
      <c r="R13" s="12"/>
      <c r="S13" s="12"/>
      <c r="T13" s="12"/>
      <c r="U13" s="12"/>
      <c r="V13" s="12"/>
    </row>
    <row r="14" spans="1:22" s="8" customFormat="1" ht="17.2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27" customHeight="1" x14ac:dyDescent="0.2">
      <c r="A15" s="365" t="s">
        <v>635</v>
      </c>
      <c r="B15" s="365"/>
      <c r="C15" s="365"/>
      <c r="D15" s="7"/>
      <c r="E15" s="7"/>
      <c r="F15" s="7"/>
      <c r="G15" s="7"/>
      <c r="H15" s="7"/>
      <c r="I15" s="7"/>
      <c r="J15" s="7"/>
      <c r="K15" s="7"/>
      <c r="L15" s="7"/>
      <c r="M15" s="7"/>
      <c r="N15" s="7"/>
      <c r="O15" s="7"/>
      <c r="P15" s="7"/>
      <c r="Q15" s="7"/>
      <c r="R15" s="7"/>
      <c r="S15" s="7"/>
      <c r="T15" s="7"/>
      <c r="U15" s="7"/>
      <c r="V15" s="7"/>
    </row>
    <row r="16" spans="1:22" s="2" customFormat="1" ht="15" customHeight="1" x14ac:dyDescent="0.2">
      <c r="A16" s="363" t="s">
        <v>6</v>
      </c>
      <c r="B16" s="363"/>
      <c r="C16" s="363"/>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64" t="s">
        <v>388</v>
      </c>
      <c r="B18" s="365"/>
      <c r="C18" s="365"/>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5</v>
      </c>
      <c r="B20" s="40" t="s">
        <v>67</v>
      </c>
      <c r="C20" s="39" t="s">
        <v>66</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39">
        <v>1</v>
      </c>
      <c r="B21" s="40">
        <v>2</v>
      </c>
      <c r="C21" s="39">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65</v>
      </c>
      <c r="B22" s="43" t="s">
        <v>252</v>
      </c>
      <c r="C22" s="42" t="s">
        <v>417</v>
      </c>
      <c r="D22" s="32"/>
      <c r="E22" s="32"/>
      <c r="F22" s="32"/>
      <c r="G22" s="32"/>
      <c r="H22" s="32"/>
      <c r="I22" s="31"/>
      <c r="J22" s="31"/>
      <c r="K22" s="31"/>
      <c r="L22" s="31"/>
      <c r="M22" s="31"/>
      <c r="N22" s="31"/>
      <c r="O22" s="31"/>
      <c r="P22" s="31"/>
      <c r="Q22" s="31"/>
      <c r="R22" s="31"/>
      <c r="S22" s="31"/>
      <c r="T22" s="30"/>
      <c r="U22" s="30"/>
      <c r="V22" s="30"/>
    </row>
    <row r="23" spans="1:22" s="2" customFormat="1" ht="41.25" customHeight="1" x14ac:dyDescent="0.2">
      <c r="A23" s="27" t="s">
        <v>63</v>
      </c>
      <c r="B23" s="38" t="s">
        <v>64</v>
      </c>
      <c r="C23" s="154" t="s">
        <v>416</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359"/>
      <c r="B24" s="360"/>
      <c r="C24" s="361"/>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62</v>
      </c>
      <c r="B25" s="143" t="s">
        <v>348</v>
      </c>
      <c r="C25" s="193" t="s">
        <v>635</v>
      </c>
      <c r="D25" s="194"/>
      <c r="E25" s="194"/>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43" t="s">
        <v>75</v>
      </c>
      <c r="C26" s="143" t="s">
        <v>404</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43" t="s">
        <v>74</v>
      </c>
      <c r="C27" s="143" t="s">
        <v>433</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58</v>
      </c>
      <c r="B28" s="143" t="s">
        <v>349</v>
      </c>
      <c r="C28" s="143" t="s">
        <v>405</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43" t="s">
        <v>350</v>
      </c>
      <c r="C29" s="143" t="s">
        <v>405</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43" t="s">
        <v>351</v>
      </c>
      <c r="C30" s="143" t="s">
        <v>405</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73</v>
      </c>
      <c r="B31" s="42" t="s">
        <v>352</v>
      </c>
      <c r="C31" s="143" t="s">
        <v>405</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71</v>
      </c>
      <c r="B32" s="42" t="s">
        <v>353</v>
      </c>
      <c r="C32" s="143" t="s">
        <v>405</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70</v>
      </c>
      <c r="B33" s="42" t="s">
        <v>354</v>
      </c>
      <c r="C33" s="42" t="s">
        <v>405</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368</v>
      </c>
      <c r="B34" s="42" t="s">
        <v>355</v>
      </c>
      <c r="C34" s="42" t="s">
        <v>405</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358</v>
      </c>
      <c r="B35" s="42" t="s">
        <v>72</v>
      </c>
      <c r="C35" s="42" t="s">
        <v>405</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369</v>
      </c>
      <c r="B36" s="42" t="s">
        <v>356</v>
      </c>
      <c r="C36" s="42" t="s">
        <v>405</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359</v>
      </c>
      <c r="B37" s="42" t="s">
        <v>357</v>
      </c>
      <c r="C37" s="42" t="s">
        <v>405</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370</v>
      </c>
      <c r="B38" s="42" t="s">
        <v>222</v>
      </c>
      <c r="C38" s="42" t="s">
        <v>406</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359"/>
      <c r="B39" s="360"/>
      <c r="C39" s="361"/>
      <c r="D39" s="26"/>
      <c r="E39" s="26"/>
      <c r="F39" s="26"/>
      <c r="G39" s="26"/>
      <c r="H39" s="26"/>
      <c r="I39" s="26"/>
      <c r="J39" s="26"/>
      <c r="K39" s="26"/>
      <c r="L39" s="26"/>
      <c r="M39" s="26"/>
      <c r="N39" s="26"/>
      <c r="O39" s="26"/>
      <c r="P39" s="26"/>
      <c r="Q39" s="26"/>
      <c r="R39" s="26"/>
      <c r="S39" s="26"/>
      <c r="T39" s="26"/>
      <c r="U39" s="26"/>
      <c r="V39" s="26"/>
    </row>
    <row r="40" spans="1:22" ht="63" x14ac:dyDescent="0.25">
      <c r="A40" s="27" t="s">
        <v>360</v>
      </c>
      <c r="B40" s="42" t="s">
        <v>400</v>
      </c>
      <c r="C40" s="193" t="s">
        <v>635</v>
      </c>
      <c r="D40" s="195"/>
      <c r="E40" s="195"/>
      <c r="F40" s="26"/>
      <c r="G40" s="26"/>
      <c r="H40" s="26"/>
      <c r="I40" s="26"/>
      <c r="J40" s="26"/>
      <c r="K40" s="26"/>
      <c r="L40" s="26"/>
      <c r="M40" s="26"/>
      <c r="N40" s="26"/>
      <c r="O40" s="26"/>
      <c r="P40" s="26"/>
      <c r="Q40" s="26"/>
      <c r="R40" s="26"/>
      <c r="S40" s="26"/>
      <c r="T40" s="26"/>
      <c r="U40" s="26"/>
      <c r="V40" s="26"/>
    </row>
    <row r="41" spans="1:22" ht="105.75" customHeight="1" x14ac:dyDescent="0.25">
      <c r="A41" s="27" t="s">
        <v>371</v>
      </c>
      <c r="B41" s="42" t="s">
        <v>383</v>
      </c>
      <c r="C41" s="47" t="s">
        <v>420</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361</v>
      </c>
      <c r="B42" s="42" t="s">
        <v>397</v>
      </c>
      <c r="C42" s="47" t="s">
        <v>420</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374</v>
      </c>
      <c r="B43" s="42" t="s">
        <v>375</v>
      </c>
      <c r="C43" s="47" t="s">
        <v>420</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362</v>
      </c>
      <c r="B44" s="42" t="s">
        <v>389</v>
      </c>
      <c r="C44" s="47" t="s">
        <v>420</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384</v>
      </c>
      <c r="B45" s="42" t="s">
        <v>390</v>
      </c>
      <c r="C45" s="47" t="s">
        <v>420</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363</v>
      </c>
      <c r="B46" s="42" t="s">
        <v>391</v>
      </c>
      <c r="C46" s="47" t="s">
        <v>420</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359"/>
      <c r="B47" s="360"/>
      <c r="C47" s="361"/>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385</v>
      </c>
      <c r="B48" s="42" t="s">
        <v>398</v>
      </c>
      <c r="C48" s="204" t="s">
        <v>450</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364</v>
      </c>
      <c r="B49" s="42" t="s">
        <v>399</v>
      </c>
      <c r="C49" s="204" t="s">
        <v>633</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tabSelected="1" view="pageBreakPreview" topLeftCell="AF10" zoomScale="85" zoomScaleSheetLayoutView="85" workbookViewId="0">
      <selection activeCell="AF31" sqref="AF31"/>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69</v>
      </c>
    </row>
    <row r="2" spans="1:48" ht="18.75" x14ac:dyDescent="0.3">
      <c r="AV2" s="14" t="s">
        <v>10</v>
      </c>
    </row>
    <row r="3" spans="1:48" ht="18.75" x14ac:dyDescent="0.3">
      <c r="AV3" s="14" t="s">
        <v>68</v>
      </c>
    </row>
    <row r="4" spans="1:48" ht="18.75" x14ac:dyDescent="0.3">
      <c r="AV4" s="14"/>
    </row>
    <row r="5" spans="1:48" ht="18.75" customHeight="1" x14ac:dyDescent="0.25">
      <c r="A5" s="362" t="s">
        <v>447</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4"/>
    </row>
    <row r="7" spans="1:48" ht="18.75" x14ac:dyDescent="0.25">
      <c r="A7" s="366" t="s">
        <v>9</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7" t="s">
        <v>439</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63" t="s">
        <v>8</v>
      </c>
      <c r="B10" s="363"/>
      <c r="C10" s="363"/>
      <c r="D10" s="363"/>
      <c r="E10" s="36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363"/>
      <c r="AD10" s="363"/>
      <c r="AE10" s="363"/>
      <c r="AF10" s="363"/>
      <c r="AG10" s="363"/>
      <c r="AH10" s="363"/>
      <c r="AI10" s="363"/>
      <c r="AJ10" s="363"/>
      <c r="AK10" s="363"/>
      <c r="AL10" s="363"/>
      <c r="AM10" s="363"/>
      <c r="AN10" s="363"/>
      <c r="AO10" s="363"/>
      <c r="AP10" s="363"/>
      <c r="AQ10" s="363"/>
      <c r="AR10" s="363"/>
      <c r="AS10" s="363"/>
      <c r="AT10" s="363"/>
      <c r="AU10" s="363"/>
      <c r="AV10" s="363"/>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94" t="s">
        <v>483</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394"/>
      <c r="AP12" s="394"/>
      <c r="AQ12" s="394"/>
      <c r="AR12" s="394"/>
      <c r="AS12" s="394"/>
      <c r="AT12" s="394"/>
      <c r="AU12" s="394"/>
      <c r="AV12" s="394"/>
    </row>
    <row r="13" spans="1:48" ht="15.75" x14ac:dyDescent="0.25">
      <c r="A13" s="363" t="s">
        <v>7</v>
      </c>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363"/>
      <c r="AD13" s="363"/>
      <c r="AE13" s="363"/>
      <c r="AF13" s="363"/>
      <c r="AG13" s="363"/>
      <c r="AH13" s="363"/>
      <c r="AI13" s="363"/>
      <c r="AJ13" s="363"/>
      <c r="AK13" s="363"/>
      <c r="AL13" s="363"/>
      <c r="AM13" s="363"/>
      <c r="AN13" s="363"/>
      <c r="AO13" s="363"/>
      <c r="AP13" s="363"/>
      <c r="AQ13" s="363"/>
      <c r="AR13" s="363"/>
      <c r="AS13" s="363"/>
      <c r="AT13" s="363"/>
      <c r="AU13" s="363"/>
      <c r="AV13" s="363"/>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7" t="s">
        <v>635</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63" t="s">
        <v>6</v>
      </c>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c r="AD16" s="363"/>
      <c r="AE16" s="363"/>
      <c r="AF16" s="363"/>
      <c r="AG16" s="363"/>
      <c r="AH16" s="363"/>
      <c r="AI16" s="363"/>
      <c r="AJ16" s="363"/>
      <c r="AK16" s="363"/>
      <c r="AL16" s="363"/>
      <c r="AM16" s="363"/>
      <c r="AN16" s="363"/>
      <c r="AO16" s="363"/>
      <c r="AP16" s="363"/>
      <c r="AQ16" s="363"/>
      <c r="AR16" s="363"/>
      <c r="AS16" s="363"/>
      <c r="AT16" s="363"/>
      <c r="AU16" s="363"/>
      <c r="AV16" s="363"/>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s="25" customFormat="1"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s="25" customFormat="1" x14ac:dyDescent="0.25">
      <c r="A21" s="449" t="s">
        <v>386</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5" customFormat="1" ht="58.5" customHeight="1" x14ac:dyDescent="0.25">
      <c r="A22" s="450" t="s">
        <v>52</v>
      </c>
      <c r="B22" s="453" t="s">
        <v>24</v>
      </c>
      <c r="C22" s="450" t="s">
        <v>51</v>
      </c>
      <c r="D22" s="450" t="s">
        <v>50</v>
      </c>
      <c r="E22" s="456" t="s">
        <v>396</v>
      </c>
      <c r="F22" s="457"/>
      <c r="G22" s="457"/>
      <c r="H22" s="457"/>
      <c r="I22" s="457"/>
      <c r="J22" s="457"/>
      <c r="K22" s="457"/>
      <c r="L22" s="458"/>
      <c r="M22" s="450" t="s">
        <v>49</v>
      </c>
      <c r="N22" s="450" t="s">
        <v>48</v>
      </c>
      <c r="O22" s="450" t="s">
        <v>47</v>
      </c>
      <c r="P22" s="459" t="s">
        <v>227</v>
      </c>
      <c r="Q22" s="459" t="s">
        <v>46</v>
      </c>
      <c r="R22" s="459" t="s">
        <v>45</v>
      </c>
      <c r="S22" s="459" t="s">
        <v>44</v>
      </c>
      <c r="T22" s="459"/>
      <c r="U22" s="460" t="s">
        <v>43</v>
      </c>
      <c r="V22" s="460" t="s">
        <v>42</v>
      </c>
      <c r="W22" s="459" t="s">
        <v>41</v>
      </c>
      <c r="X22" s="459" t="s">
        <v>40</v>
      </c>
      <c r="Y22" s="459" t="s">
        <v>39</v>
      </c>
      <c r="Z22" s="473" t="s">
        <v>38</v>
      </c>
      <c r="AA22" s="459" t="s">
        <v>37</v>
      </c>
      <c r="AB22" s="459" t="s">
        <v>36</v>
      </c>
      <c r="AC22" s="459" t="s">
        <v>35</v>
      </c>
      <c r="AD22" s="459" t="s">
        <v>34</v>
      </c>
      <c r="AE22" s="459" t="s">
        <v>33</v>
      </c>
      <c r="AF22" s="459" t="s">
        <v>32</v>
      </c>
      <c r="AG22" s="459"/>
      <c r="AH22" s="459"/>
      <c r="AI22" s="459"/>
      <c r="AJ22" s="459"/>
      <c r="AK22" s="459"/>
      <c r="AL22" s="459" t="s">
        <v>31</v>
      </c>
      <c r="AM22" s="459"/>
      <c r="AN22" s="459"/>
      <c r="AO22" s="459"/>
      <c r="AP22" s="459" t="s">
        <v>30</v>
      </c>
      <c r="AQ22" s="459"/>
      <c r="AR22" s="459" t="s">
        <v>29</v>
      </c>
      <c r="AS22" s="459" t="s">
        <v>28</v>
      </c>
      <c r="AT22" s="459" t="s">
        <v>27</v>
      </c>
      <c r="AU22" s="459" t="s">
        <v>26</v>
      </c>
      <c r="AV22" s="463" t="s">
        <v>25</v>
      </c>
    </row>
    <row r="23" spans="1:48" s="25" customFormat="1" ht="64.5" customHeight="1" x14ac:dyDescent="0.25">
      <c r="A23" s="451"/>
      <c r="B23" s="454"/>
      <c r="C23" s="451"/>
      <c r="D23" s="451"/>
      <c r="E23" s="465" t="s">
        <v>23</v>
      </c>
      <c r="F23" s="467" t="s">
        <v>117</v>
      </c>
      <c r="G23" s="467" t="s">
        <v>116</v>
      </c>
      <c r="H23" s="467" t="s">
        <v>115</v>
      </c>
      <c r="I23" s="471" t="s">
        <v>318</v>
      </c>
      <c r="J23" s="471" t="s">
        <v>319</v>
      </c>
      <c r="K23" s="471" t="s">
        <v>320</v>
      </c>
      <c r="L23" s="467" t="s">
        <v>80</v>
      </c>
      <c r="M23" s="451"/>
      <c r="N23" s="451"/>
      <c r="O23" s="451"/>
      <c r="P23" s="459"/>
      <c r="Q23" s="459"/>
      <c r="R23" s="459"/>
      <c r="S23" s="469" t="s">
        <v>2</v>
      </c>
      <c r="T23" s="469" t="s">
        <v>11</v>
      </c>
      <c r="U23" s="460"/>
      <c r="V23" s="460"/>
      <c r="W23" s="459"/>
      <c r="X23" s="459"/>
      <c r="Y23" s="459"/>
      <c r="Z23" s="459"/>
      <c r="AA23" s="459"/>
      <c r="AB23" s="459"/>
      <c r="AC23" s="459"/>
      <c r="AD23" s="459"/>
      <c r="AE23" s="459"/>
      <c r="AF23" s="459" t="s">
        <v>22</v>
      </c>
      <c r="AG23" s="459"/>
      <c r="AH23" s="459" t="s">
        <v>21</v>
      </c>
      <c r="AI23" s="459"/>
      <c r="AJ23" s="450" t="s">
        <v>20</v>
      </c>
      <c r="AK23" s="450" t="s">
        <v>19</v>
      </c>
      <c r="AL23" s="450" t="s">
        <v>18</v>
      </c>
      <c r="AM23" s="450" t="s">
        <v>17</v>
      </c>
      <c r="AN23" s="450" t="s">
        <v>16</v>
      </c>
      <c r="AO23" s="450" t="s">
        <v>15</v>
      </c>
      <c r="AP23" s="450" t="s">
        <v>14</v>
      </c>
      <c r="AQ23" s="461" t="s">
        <v>11</v>
      </c>
      <c r="AR23" s="459"/>
      <c r="AS23" s="459"/>
      <c r="AT23" s="459"/>
      <c r="AU23" s="459"/>
      <c r="AV23" s="464"/>
    </row>
    <row r="24" spans="1:48" s="25" customFormat="1" ht="96.75" customHeight="1" x14ac:dyDescent="0.25">
      <c r="A24" s="452"/>
      <c r="B24" s="455"/>
      <c r="C24" s="452"/>
      <c r="D24" s="452"/>
      <c r="E24" s="466"/>
      <c r="F24" s="468"/>
      <c r="G24" s="468"/>
      <c r="H24" s="468"/>
      <c r="I24" s="472"/>
      <c r="J24" s="472"/>
      <c r="K24" s="472"/>
      <c r="L24" s="468"/>
      <c r="M24" s="452"/>
      <c r="N24" s="452"/>
      <c r="O24" s="452"/>
      <c r="P24" s="459"/>
      <c r="Q24" s="459"/>
      <c r="R24" s="459"/>
      <c r="S24" s="470"/>
      <c r="T24" s="470"/>
      <c r="U24" s="460"/>
      <c r="V24" s="460"/>
      <c r="W24" s="459"/>
      <c r="X24" s="459"/>
      <c r="Y24" s="459"/>
      <c r="Z24" s="459"/>
      <c r="AA24" s="459"/>
      <c r="AB24" s="459"/>
      <c r="AC24" s="459"/>
      <c r="AD24" s="459"/>
      <c r="AE24" s="459"/>
      <c r="AF24" s="129" t="s">
        <v>13</v>
      </c>
      <c r="AG24" s="129" t="s">
        <v>12</v>
      </c>
      <c r="AH24" s="130" t="s">
        <v>2</v>
      </c>
      <c r="AI24" s="130" t="s">
        <v>11</v>
      </c>
      <c r="AJ24" s="452"/>
      <c r="AK24" s="452"/>
      <c r="AL24" s="452"/>
      <c r="AM24" s="452"/>
      <c r="AN24" s="452"/>
      <c r="AO24" s="452"/>
      <c r="AP24" s="452"/>
      <c r="AQ24" s="462"/>
      <c r="AR24" s="459"/>
      <c r="AS24" s="459"/>
      <c r="AT24" s="459"/>
      <c r="AU24" s="459"/>
      <c r="AV24" s="46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74.25" customHeight="1" x14ac:dyDescent="0.2">
      <c r="A26" s="22">
        <v>1</v>
      </c>
      <c r="B26" s="164" t="s">
        <v>448</v>
      </c>
      <c r="C26" s="164" t="s">
        <v>413</v>
      </c>
      <c r="D26" s="165" t="s">
        <v>430</v>
      </c>
      <c r="E26" s="165"/>
      <c r="F26" s="22"/>
      <c r="G26" s="197">
        <v>6.3E-2</v>
      </c>
      <c r="H26" s="22"/>
      <c r="I26" s="22"/>
      <c r="J26" s="22"/>
      <c r="K26" s="22"/>
      <c r="L26" s="166" t="s">
        <v>434</v>
      </c>
      <c r="M26" s="166" t="s">
        <v>414</v>
      </c>
      <c r="N26" s="64" t="s">
        <v>435</v>
      </c>
      <c r="O26" s="20" t="s">
        <v>449</v>
      </c>
      <c r="P26" s="186">
        <v>1.34</v>
      </c>
      <c r="Q26" s="20" t="s">
        <v>426</v>
      </c>
      <c r="R26" s="23">
        <v>1076980</v>
      </c>
      <c r="S26" s="20"/>
      <c r="T26" s="20"/>
      <c r="U26" s="22">
        <v>3</v>
      </c>
      <c r="V26" s="22">
        <v>2</v>
      </c>
      <c r="W26" s="20"/>
      <c r="X26" s="23"/>
      <c r="Y26" s="20"/>
      <c r="Z26" s="21"/>
      <c r="AA26" s="23"/>
      <c r="AB26" s="23"/>
      <c r="AC26" s="23"/>
      <c r="AD26" s="23" t="s">
        <v>641</v>
      </c>
      <c r="AE26" s="23"/>
      <c r="AF26" s="22"/>
      <c r="AG26" s="20"/>
      <c r="AH26" s="21">
        <v>44875</v>
      </c>
      <c r="AI26" s="21"/>
      <c r="AJ26" s="21">
        <v>44893</v>
      </c>
      <c r="AK26" s="21">
        <v>44893</v>
      </c>
      <c r="AL26" s="20"/>
      <c r="AM26" s="20"/>
      <c r="AN26" s="21"/>
      <c r="AO26" s="20"/>
      <c r="AP26" s="21">
        <v>44902</v>
      </c>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1"/>
  <sheetViews>
    <sheetView view="pageBreakPreview" zoomScale="60" zoomScaleNormal="90" workbookViewId="0"/>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41" t="s">
        <v>69</v>
      </c>
    </row>
    <row r="2" spans="1:8" ht="18.75" x14ac:dyDescent="0.3">
      <c r="B2" s="14" t="s">
        <v>10</v>
      </c>
    </row>
    <row r="3" spans="1:8" ht="18.75" x14ac:dyDescent="0.3">
      <c r="B3" s="14" t="s">
        <v>403</v>
      </c>
    </row>
    <row r="4" spans="1:8" x14ac:dyDescent="0.25">
      <c r="B4" s="46"/>
    </row>
    <row r="5" spans="1:8" ht="18.75" x14ac:dyDescent="0.3">
      <c r="A5" s="159"/>
      <c r="B5" s="160"/>
      <c r="C5" s="160"/>
      <c r="D5" s="96"/>
      <c r="E5" s="96"/>
      <c r="F5" s="96"/>
      <c r="G5" s="96"/>
      <c r="H5" s="96"/>
    </row>
    <row r="6" spans="1:8" ht="18.75" x14ac:dyDescent="0.3">
      <c r="A6" s="366" t="s">
        <v>9</v>
      </c>
      <c r="B6" s="366"/>
      <c r="C6" s="366"/>
      <c r="D6" s="134"/>
      <c r="E6" s="134"/>
      <c r="F6" s="134"/>
      <c r="G6" s="134"/>
      <c r="H6" s="134"/>
    </row>
    <row r="7" spans="1:8" ht="18.75" x14ac:dyDescent="0.25">
      <c r="A7" s="152"/>
      <c r="B7" s="152"/>
      <c r="C7" s="152"/>
      <c r="D7" s="133"/>
      <c r="E7" s="133"/>
      <c r="F7" s="133"/>
      <c r="G7" s="133"/>
      <c r="H7" s="133"/>
    </row>
    <row r="8" spans="1:8" ht="18.75" x14ac:dyDescent="0.25">
      <c r="A8" s="367" t="s">
        <v>439</v>
      </c>
      <c r="B8" s="367"/>
      <c r="C8" s="367"/>
      <c r="D8" s="133"/>
      <c r="E8" s="133"/>
      <c r="F8" s="133"/>
      <c r="G8" s="133"/>
      <c r="H8" s="133"/>
    </row>
    <row r="9" spans="1:8" x14ac:dyDescent="0.25">
      <c r="A9" s="363" t="s">
        <v>8</v>
      </c>
      <c r="B9" s="363"/>
      <c r="C9" s="363"/>
      <c r="D9" s="131"/>
      <c r="E9" s="131"/>
      <c r="F9" s="131"/>
      <c r="G9" s="131"/>
      <c r="H9" s="131"/>
    </row>
    <row r="10" spans="1:8" ht="18.75" x14ac:dyDescent="0.25">
      <c r="A10" s="152"/>
      <c r="B10" s="152"/>
      <c r="C10" s="152"/>
      <c r="D10" s="132"/>
      <c r="E10" s="132"/>
      <c r="F10" s="132"/>
      <c r="G10" s="132"/>
      <c r="H10" s="132"/>
    </row>
    <row r="11" spans="1:8" ht="18.75" x14ac:dyDescent="0.25">
      <c r="A11" s="366" t="s">
        <v>483</v>
      </c>
      <c r="B11" s="366"/>
      <c r="C11" s="366"/>
      <c r="D11" s="133"/>
      <c r="E11" s="133"/>
      <c r="F11" s="133"/>
      <c r="G11" s="133"/>
      <c r="H11" s="133"/>
    </row>
    <row r="12" spans="1:8" ht="30.75" customHeight="1" x14ac:dyDescent="0.25">
      <c r="A12" s="363" t="s">
        <v>7</v>
      </c>
      <c r="B12" s="363"/>
      <c r="C12" s="363"/>
      <c r="D12" s="131"/>
      <c r="E12" s="131"/>
      <c r="F12" s="131"/>
      <c r="G12" s="131"/>
      <c r="H12" s="131"/>
    </row>
    <row r="13" spans="1:8" ht="18.75" x14ac:dyDescent="0.25">
      <c r="A13" s="153"/>
      <c r="B13" s="153"/>
      <c r="C13" s="153"/>
      <c r="D13" s="132"/>
      <c r="E13" s="132"/>
      <c r="F13" s="132"/>
      <c r="G13" s="132"/>
      <c r="H13" s="132"/>
    </row>
    <row r="14" spans="1:8" ht="18.75" x14ac:dyDescent="0.25">
      <c r="A14" s="365" t="s">
        <v>635</v>
      </c>
      <c r="B14" s="365"/>
      <c r="C14" s="365"/>
      <c r="D14" s="10"/>
      <c r="E14" s="10"/>
      <c r="F14" s="10"/>
      <c r="G14" s="10"/>
      <c r="H14" s="10"/>
    </row>
    <row r="15" spans="1:8" x14ac:dyDescent="0.25">
      <c r="A15" s="363" t="s">
        <v>6</v>
      </c>
      <c r="B15" s="363"/>
      <c r="C15" s="363"/>
      <c r="D15" s="131"/>
      <c r="E15" s="131"/>
      <c r="F15" s="131"/>
      <c r="G15" s="131"/>
      <c r="H15" s="131"/>
    </row>
    <row r="16" spans="1:8" x14ac:dyDescent="0.25">
      <c r="B16" s="118"/>
    </row>
    <row r="17" spans="1:4" ht="18" customHeight="1" x14ac:dyDescent="0.25">
      <c r="A17" s="474" t="s">
        <v>387</v>
      </c>
      <c r="B17" s="475"/>
    </row>
    <row r="18" spans="1:4" ht="16.5" thickBot="1" x14ac:dyDescent="0.3">
      <c r="B18" s="46"/>
    </row>
    <row r="19" spans="1:4" ht="40.5" customHeight="1" thickBot="1" x14ac:dyDescent="0.3">
      <c r="A19" s="190" t="s">
        <v>268</v>
      </c>
      <c r="B19" s="191" t="s">
        <v>635</v>
      </c>
      <c r="C19" s="187"/>
      <c r="D19" s="187"/>
    </row>
    <row r="20" spans="1:4" ht="22.5" customHeight="1" thickBot="1" x14ac:dyDescent="0.3">
      <c r="A20" s="167" t="s">
        <v>269</v>
      </c>
      <c r="B20" s="161" t="s">
        <v>437</v>
      </c>
    </row>
    <row r="21" spans="1:4" ht="16.5" thickBot="1" x14ac:dyDescent="0.3">
      <c r="A21" s="167" t="s">
        <v>251</v>
      </c>
      <c r="B21" s="120" t="s">
        <v>407</v>
      </c>
    </row>
    <row r="22" spans="1:4" ht="16.5" thickBot="1" x14ac:dyDescent="0.3">
      <c r="A22" s="167" t="s">
        <v>270</v>
      </c>
      <c r="B22" s="120" t="s">
        <v>436</v>
      </c>
    </row>
    <row r="23" spans="1:4" ht="16.5" thickBot="1" x14ac:dyDescent="0.3">
      <c r="A23" s="168" t="s">
        <v>271</v>
      </c>
      <c r="B23" s="119" t="s">
        <v>432</v>
      </c>
    </row>
    <row r="24" spans="1:4" ht="30.75" thickBot="1" x14ac:dyDescent="0.3">
      <c r="A24" s="169" t="s">
        <v>272</v>
      </c>
      <c r="B24" s="121" t="s">
        <v>273</v>
      </c>
    </row>
    <row r="25" spans="1:4" ht="32.25" thickBot="1" x14ac:dyDescent="0.3">
      <c r="A25" s="170" t="s">
        <v>428</v>
      </c>
      <c r="B25" s="122">
        <v>1.34</v>
      </c>
    </row>
    <row r="26" spans="1:4" ht="32.25" thickBot="1" x14ac:dyDescent="0.3">
      <c r="A26" s="171" t="s">
        <v>274</v>
      </c>
      <c r="B26" s="122" t="s">
        <v>408</v>
      </c>
    </row>
    <row r="27" spans="1:4" ht="32.25" thickBot="1" x14ac:dyDescent="0.3">
      <c r="A27" s="172" t="s">
        <v>275</v>
      </c>
      <c r="B27" s="122" t="s">
        <v>420</v>
      </c>
    </row>
    <row r="28" spans="1:4" ht="32.25" thickBot="1" x14ac:dyDescent="0.3">
      <c r="A28" s="172" t="s">
        <v>276</v>
      </c>
      <c r="B28" s="122" t="s">
        <v>420</v>
      </c>
    </row>
    <row r="29" spans="1:4" ht="16.5" thickBot="1" x14ac:dyDescent="0.3">
      <c r="A29" s="171" t="s">
        <v>277</v>
      </c>
      <c r="B29" s="122" t="s">
        <v>420</v>
      </c>
    </row>
    <row r="30" spans="1:4" ht="32.25" thickBot="1" x14ac:dyDescent="0.3">
      <c r="A30" s="172" t="s">
        <v>278</v>
      </c>
      <c r="B30" s="122" t="s">
        <v>420</v>
      </c>
    </row>
    <row r="31" spans="1:4" ht="32.25" thickBot="1" x14ac:dyDescent="0.3">
      <c r="A31" s="171" t="s">
        <v>279</v>
      </c>
      <c r="B31" s="122" t="s">
        <v>420</v>
      </c>
    </row>
    <row r="32" spans="1:4" ht="16.5" thickBot="1" x14ac:dyDescent="0.3">
      <c r="A32" s="171" t="s">
        <v>280</v>
      </c>
      <c r="B32" s="122" t="s">
        <v>420</v>
      </c>
    </row>
    <row r="33" spans="1:2" ht="16.5" thickBot="1" x14ac:dyDescent="0.3">
      <c r="A33" s="171" t="s">
        <v>281</v>
      </c>
      <c r="B33" s="122" t="s">
        <v>420</v>
      </c>
    </row>
    <row r="34" spans="1:2" ht="16.5" thickBot="1" x14ac:dyDescent="0.3">
      <c r="A34" s="171" t="s">
        <v>282</v>
      </c>
      <c r="B34" s="122" t="s">
        <v>420</v>
      </c>
    </row>
    <row r="35" spans="1:2" ht="32.25" thickBot="1" x14ac:dyDescent="0.3">
      <c r="A35" s="172" t="s">
        <v>283</v>
      </c>
      <c r="B35" s="122" t="s">
        <v>420</v>
      </c>
    </row>
    <row r="36" spans="1:2" ht="32.25" thickBot="1" x14ac:dyDescent="0.3">
      <c r="A36" s="171" t="s">
        <v>279</v>
      </c>
      <c r="B36" s="122" t="s">
        <v>420</v>
      </c>
    </row>
    <row r="37" spans="1:2" ht="16.5" thickBot="1" x14ac:dyDescent="0.3">
      <c r="A37" s="171" t="s">
        <v>280</v>
      </c>
      <c r="B37" s="122" t="s">
        <v>420</v>
      </c>
    </row>
    <row r="38" spans="1:2" ht="16.5" thickBot="1" x14ac:dyDescent="0.3">
      <c r="A38" s="171" t="s">
        <v>281</v>
      </c>
      <c r="B38" s="122" t="s">
        <v>420</v>
      </c>
    </row>
    <row r="39" spans="1:2" ht="16.5" thickBot="1" x14ac:dyDescent="0.3">
      <c r="A39" s="171" t="s">
        <v>282</v>
      </c>
      <c r="B39" s="122" t="s">
        <v>420</v>
      </c>
    </row>
    <row r="40" spans="1:2" ht="32.25" thickBot="1" x14ac:dyDescent="0.3">
      <c r="A40" s="172" t="s">
        <v>284</v>
      </c>
      <c r="B40" s="122" t="s">
        <v>420</v>
      </c>
    </row>
    <row r="41" spans="1:2" ht="32.25" thickBot="1" x14ac:dyDescent="0.3">
      <c r="A41" s="171" t="s">
        <v>279</v>
      </c>
      <c r="B41" s="122" t="s">
        <v>420</v>
      </c>
    </row>
    <row r="42" spans="1:2" ht="16.5" thickBot="1" x14ac:dyDescent="0.3">
      <c r="A42" s="171" t="s">
        <v>280</v>
      </c>
      <c r="B42" s="122" t="s">
        <v>420</v>
      </c>
    </row>
    <row r="43" spans="1:2" ht="16.5" thickBot="1" x14ac:dyDescent="0.3">
      <c r="A43" s="171" t="s">
        <v>281</v>
      </c>
      <c r="B43" s="122" t="s">
        <v>420</v>
      </c>
    </row>
    <row r="44" spans="1:2" ht="16.5" thickBot="1" x14ac:dyDescent="0.3">
      <c r="A44" s="171" t="s">
        <v>282</v>
      </c>
      <c r="B44" s="122" t="s">
        <v>420</v>
      </c>
    </row>
    <row r="45" spans="1:2" ht="32.25" thickBot="1" x14ac:dyDescent="0.3">
      <c r="A45" s="173" t="s">
        <v>285</v>
      </c>
      <c r="B45" s="122" t="s">
        <v>420</v>
      </c>
    </row>
    <row r="46" spans="1:2" ht="16.5" thickBot="1" x14ac:dyDescent="0.3">
      <c r="A46" s="174" t="s">
        <v>277</v>
      </c>
      <c r="B46" s="122" t="s">
        <v>420</v>
      </c>
    </row>
    <row r="47" spans="1:2" ht="16.5" thickBot="1" x14ac:dyDescent="0.3">
      <c r="A47" s="174" t="s">
        <v>286</v>
      </c>
      <c r="B47" s="122" t="s">
        <v>420</v>
      </c>
    </row>
    <row r="48" spans="1:2" ht="16.5" thickBot="1" x14ac:dyDescent="0.3">
      <c r="A48" s="174" t="s">
        <v>287</v>
      </c>
      <c r="B48" s="122" t="s">
        <v>420</v>
      </c>
    </row>
    <row r="49" spans="1:2" ht="32.25" thickBot="1" x14ac:dyDescent="0.3">
      <c r="A49" s="174" t="s">
        <v>288</v>
      </c>
      <c r="B49" s="122" t="s">
        <v>420</v>
      </c>
    </row>
    <row r="50" spans="1:2" ht="16.5" thickBot="1" x14ac:dyDescent="0.3">
      <c r="A50" s="168" t="s">
        <v>289</v>
      </c>
      <c r="B50" s="122" t="s">
        <v>420</v>
      </c>
    </row>
    <row r="51" spans="1:2" ht="16.5" thickBot="1" x14ac:dyDescent="0.3">
      <c r="A51" s="168" t="s">
        <v>290</v>
      </c>
      <c r="B51" s="122" t="s">
        <v>420</v>
      </c>
    </row>
    <row r="52" spans="1:2" ht="16.5" thickBot="1" x14ac:dyDescent="0.3">
      <c r="A52" s="168" t="s">
        <v>291</v>
      </c>
      <c r="B52" s="122" t="s">
        <v>420</v>
      </c>
    </row>
    <row r="53" spans="1:2" ht="16.5" thickBot="1" x14ac:dyDescent="0.3">
      <c r="A53" s="169" t="s">
        <v>292</v>
      </c>
      <c r="B53" s="122" t="s">
        <v>420</v>
      </c>
    </row>
    <row r="54" spans="1:2" ht="15.75" customHeight="1" thickBot="1" x14ac:dyDescent="0.3">
      <c r="A54" s="173" t="s">
        <v>293</v>
      </c>
      <c r="B54" s="122" t="s">
        <v>420</v>
      </c>
    </row>
    <row r="55" spans="1:2" ht="16.5" thickBot="1" x14ac:dyDescent="0.3">
      <c r="A55" s="175" t="s">
        <v>294</v>
      </c>
      <c r="B55" s="122" t="s">
        <v>420</v>
      </c>
    </row>
    <row r="56" spans="1:2" ht="16.5" thickBot="1" x14ac:dyDescent="0.3">
      <c r="A56" s="175" t="s">
        <v>295</v>
      </c>
      <c r="B56" s="122" t="s">
        <v>420</v>
      </c>
    </row>
    <row r="57" spans="1:2" ht="16.5" thickBot="1" x14ac:dyDescent="0.3">
      <c r="A57" s="175" t="s">
        <v>296</v>
      </c>
      <c r="B57" s="122" t="s">
        <v>420</v>
      </c>
    </row>
    <row r="58" spans="1:2" ht="16.5" thickBot="1" x14ac:dyDescent="0.3">
      <c r="A58" s="175" t="s">
        <v>297</v>
      </c>
      <c r="B58" s="122" t="s">
        <v>420</v>
      </c>
    </row>
    <row r="59" spans="1:2" ht="16.5" thickBot="1" x14ac:dyDescent="0.3">
      <c r="A59" s="176" t="s">
        <v>298</v>
      </c>
      <c r="B59" s="122" t="s">
        <v>420</v>
      </c>
    </row>
    <row r="60" spans="1:2" ht="32.25" thickBot="1" x14ac:dyDescent="0.3">
      <c r="A60" s="174" t="s">
        <v>299</v>
      </c>
      <c r="B60" s="122" t="s">
        <v>420</v>
      </c>
    </row>
    <row r="61" spans="1:2" ht="32.25" thickBot="1" x14ac:dyDescent="0.3">
      <c r="A61" s="168" t="s">
        <v>300</v>
      </c>
      <c r="B61" s="122" t="s">
        <v>420</v>
      </c>
    </row>
    <row r="62" spans="1:2" ht="16.5" thickBot="1" x14ac:dyDescent="0.3">
      <c r="A62" s="174" t="s">
        <v>277</v>
      </c>
      <c r="B62" s="122" t="s">
        <v>420</v>
      </c>
    </row>
    <row r="63" spans="1:2" ht="16.5" thickBot="1" x14ac:dyDescent="0.3">
      <c r="A63" s="174" t="s">
        <v>301</v>
      </c>
      <c r="B63" s="122" t="s">
        <v>420</v>
      </c>
    </row>
    <row r="64" spans="1:2" ht="16.5" thickBot="1" x14ac:dyDescent="0.3">
      <c r="A64" s="174" t="s">
        <v>302</v>
      </c>
      <c r="B64" s="122" t="s">
        <v>420</v>
      </c>
    </row>
    <row r="65" spans="1:2" ht="16.5" thickBot="1" x14ac:dyDescent="0.3">
      <c r="A65" s="177" t="s">
        <v>303</v>
      </c>
      <c r="B65" s="122" t="s">
        <v>420</v>
      </c>
    </row>
    <row r="66" spans="1:2" ht="16.5" thickBot="1" x14ac:dyDescent="0.3">
      <c r="A66" s="168" t="s">
        <v>304</v>
      </c>
      <c r="B66" s="122" t="s">
        <v>420</v>
      </c>
    </row>
    <row r="67" spans="1:2" ht="16.5" thickBot="1" x14ac:dyDescent="0.3">
      <c r="A67" s="175" t="s">
        <v>305</v>
      </c>
      <c r="B67" s="122" t="s">
        <v>420</v>
      </c>
    </row>
    <row r="68" spans="1:2" ht="16.5" thickBot="1" x14ac:dyDescent="0.3">
      <c r="A68" s="175" t="s">
        <v>306</v>
      </c>
      <c r="B68" s="122" t="s">
        <v>420</v>
      </c>
    </row>
    <row r="69" spans="1:2" ht="16.5" thickBot="1" x14ac:dyDescent="0.3">
      <c r="A69" s="175" t="s">
        <v>307</v>
      </c>
      <c r="B69" s="122" t="s">
        <v>420</v>
      </c>
    </row>
    <row r="70" spans="1:2" ht="32.25" thickBot="1" x14ac:dyDescent="0.3">
      <c r="A70" s="178" t="s">
        <v>308</v>
      </c>
      <c r="B70" s="122" t="s">
        <v>420</v>
      </c>
    </row>
    <row r="71" spans="1:2" ht="31.5" customHeight="1" thickBot="1" x14ac:dyDescent="0.3">
      <c r="A71" s="173" t="s">
        <v>309</v>
      </c>
      <c r="B71" s="122" t="s">
        <v>420</v>
      </c>
    </row>
    <row r="72" spans="1:2" ht="16.5" thickBot="1" x14ac:dyDescent="0.3">
      <c r="A72" s="175" t="s">
        <v>310</v>
      </c>
      <c r="B72" s="122" t="s">
        <v>420</v>
      </c>
    </row>
    <row r="73" spans="1:2" ht="16.5" thickBot="1" x14ac:dyDescent="0.3">
      <c r="A73" s="175" t="s">
        <v>311</v>
      </c>
      <c r="B73" s="122" t="s">
        <v>420</v>
      </c>
    </row>
    <row r="74" spans="1:2" ht="16.5" thickBot="1" x14ac:dyDescent="0.3">
      <c r="A74" s="175" t="s">
        <v>312</v>
      </c>
      <c r="B74" s="122" t="s">
        <v>420</v>
      </c>
    </row>
    <row r="75" spans="1:2" ht="16.5" thickBot="1" x14ac:dyDescent="0.3">
      <c r="A75" s="175" t="s">
        <v>313</v>
      </c>
      <c r="B75" s="122" t="s">
        <v>420</v>
      </c>
    </row>
    <row r="76" spans="1:2" ht="16.5" thickBot="1" x14ac:dyDescent="0.3">
      <c r="A76" s="179" t="s">
        <v>314</v>
      </c>
      <c r="B76" s="122" t="s">
        <v>420</v>
      </c>
    </row>
    <row r="77" spans="1:2" x14ac:dyDescent="0.25">
      <c r="A77" s="69"/>
    </row>
    <row r="78" spans="1:2" x14ac:dyDescent="0.25">
      <c r="A78" s="69"/>
    </row>
    <row r="79" spans="1:2" x14ac:dyDescent="0.25">
      <c r="A79" s="123"/>
      <c r="B79" s="124"/>
    </row>
    <row r="80" spans="1:2" x14ac:dyDescent="0.25">
      <c r="A80" s="117"/>
      <c r="B80" s="125"/>
    </row>
    <row r="81" spans="1:2" x14ac:dyDescent="0.25">
      <c r="A81" s="117"/>
      <c r="B81" s="126"/>
    </row>
  </sheetData>
  <mergeCells count="8">
    <mergeCell ref="A17:B17"/>
    <mergeCell ref="A14:C14"/>
    <mergeCell ref="A15:C15"/>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7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3"/>
  <sheetViews>
    <sheetView topLeftCell="A106" zoomScale="115" zoomScaleNormal="115" workbookViewId="0">
      <selection activeCell="F126" sqref="F126"/>
    </sheetView>
  </sheetViews>
  <sheetFormatPr defaultColWidth="9.140625" defaultRowHeight="11.25" customHeight="1" x14ac:dyDescent="0.2"/>
  <cols>
    <col min="1" max="1" width="8.140625" style="282" customWidth="1"/>
    <col min="2" max="2" width="20.140625" style="282" customWidth="1"/>
    <col min="3" max="4" width="10.42578125" style="282" customWidth="1"/>
    <col min="5" max="5" width="13.28515625" style="282" customWidth="1"/>
    <col min="6" max="6" width="11.7109375" style="282" customWidth="1"/>
    <col min="7" max="7" width="7.85546875" style="282" customWidth="1"/>
    <col min="8" max="8" width="8.42578125" style="282" customWidth="1"/>
    <col min="9" max="9" width="8.7109375" style="282" customWidth="1"/>
    <col min="10" max="10" width="8.140625" style="282" customWidth="1"/>
    <col min="11" max="11" width="8.5703125" style="282" customWidth="1"/>
    <col min="12" max="12" width="10" style="282" customWidth="1"/>
    <col min="13" max="13" width="6.5703125" style="282" customWidth="1"/>
    <col min="14" max="14" width="9.7109375" style="282" customWidth="1"/>
    <col min="15" max="15" width="9.140625" style="282" customWidth="1"/>
    <col min="16" max="16" width="49.140625" style="283" hidden="1" customWidth="1"/>
    <col min="17" max="17" width="43" style="283" hidden="1" customWidth="1"/>
    <col min="18" max="18" width="100.28515625" style="283" hidden="1" customWidth="1"/>
    <col min="19" max="22" width="139" style="283" hidden="1" customWidth="1"/>
    <col min="23" max="28" width="34.140625" style="283" hidden="1" customWidth="1"/>
    <col min="29" max="31" width="84.42578125" style="283" hidden="1" customWidth="1"/>
    <col min="32" max="16384" width="9.140625" style="282"/>
  </cols>
  <sheetData>
    <row r="1" spans="1:20" s="282" customFormat="1" x14ac:dyDescent="0.2">
      <c r="N1" s="286" t="s">
        <v>632</v>
      </c>
    </row>
    <row r="2" spans="1:20" s="282" customFormat="1" x14ac:dyDescent="0.2">
      <c r="N2" s="286" t="s">
        <v>631</v>
      </c>
    </row>
    <row r="3" spans="1:20" s="282" customFormat="1" ht="8.25" customHeight="1" x14ac:dyDescent="0.2">
      <c r="N3" s="286"/>
    </row>
    <row r="4" spans="1:20" s="282" customFormat="1" ht="14.25" customHeight="1" x14ac:dyDescent="0.2">
      <c r="A4" s="488" t="s">
        <v>630</v>
      </c>
      <c r="B4" s="488"/>
      <c r="C4" s="488"/>
      <c r="D4" s="358"/>
      <c r="K4" s="488" t="s">
        <v>629</v>
      </c>
      <c r="L4" s="488"/>
      <c r="M4" s="488"/>
      <c r="N4" s="488"/>
    </row>
    <row r="5" spans="1:20" s="282" customFormat="1" ht="12" customHeight="1" x14ac:dyDescent="0.2">
      <c r="A5" s="489" t="s">
        <v>628</v>
      </c>
      <c r="B5" s="489"/>
      <c r="C5" s="489"/>
      <c r="D5" s="489"/>
      <c r="E5" s="283"/>
      <c r="J5" s="490" t="s">
        <v>627</v>
      </c>
      <c r="K5" s="490"/>
      <c r="L5" s="490"/>
      <c r="M5" s="490"/>
      <c r="N5" s="490"/>
    </row>
    <row r="6" spans="1:20" s="282" customFormat="1" ht="24" customHeight="1" x14ac:dyDescent="0.2">
      <c r="A6" s="477" t="s">
        <v>626</v>
      </c>
      <c r="B6" s="477"/>
      <c r="C6" s="477"/>
      <c r="D6" s="477"/>
      <c r="J6" s="490" t="s">
        <v>625</v>
      </c>
      <c r="K6" s="490"/>
      <c r="L6" s="490"/>
      <c r="M6" s="490"/>
      <c r="N6" s="490"/>
      <c r="P6" s="283" t="s">
        <v>617</v>
      </c>
      <c r="Q6" s="283" t="s">
        <v>617</v>
      </c>
    </row>
    <row r="7" spans="1:20" s="282" customFormat="1" ht="17.25" customHeight="1" x14ac:dyDescent="0.2">
      <c r="A7" s="348"/>
      <c r="B7" s="357"/>
      <c r="C7" s="283"/>
      <c r="D7" s="283"/>
      <c r="J7" s="348"/>
      <c r="K7" s="348"/>
      <c r="L7" s="348"/>
      <c r="M7" s="348"/>
      <c r="N7" s="357"/>
    </row>
    <row r="8" spans="1:20" s="282" customFormat="1" ht="16.5" customHeight="1" x14ac:dyDescent="0.2">
      <c r="A8" s="282" t="s">
        <v>624</v>
      </c>
      <c r="B8" s="309"/>
      <c r="C8" s="309"/>
      <c r="D8" s="309"/>
      <c r="L8" s="309"/>
      <c r="M8" s="309"/>
      <c r="N8" s="286" t="s">
        <v>624</v>
      </c>
    </row>
    <row r="9" spans="1:20" s="282" customFormat="1" ht="15.75" customHeight="1" x14ac:dyDescent="0.2">
      <c r="F9" s="356"/>
    </row>
    <row r="10" spans="1:20" s="282" customFormat="1" ht="22.5" x14ac:dyDescent="0.2">
      <c r="A10" s="318" t="s">
        <v>623</v>
      </c>
      <c r="B10" s="309"/>
      <c r="D10" s="477" t="s">
        <v>622</v>
      </c>
      <c r="E10" s="477"/>
      <c r="F10" s="477"/>
      <c r="G10" s="477"/>
      <c r="H10" s="477"/>
      <c r="I10" s="477"/>
      <c r="J10" s="477"/>
      <c r="K10" s="477"/>
      <c r="L10" s="477"/>
      <c r="M10" s="477"/>
      <c r="N10" s="477"/>
      <c r="R10" s="283" t="s">
        <v>622</v>
      </c>
    </row>
    <row r="11" spans="1:20" s="282" customFormat="1" ht="15" customHeight="1" x14ac:dyDescent="0.2">
      <c r="A11" s="338" t="s">
        <v>621</v>
      </c>
      <c r="D11" s="348" t="s">
        <v>620</v>
      </c>
      <c r="E11" s="348"/>
      <c r="F11" s="355"/>
      <c r="G11" s="355"/>
      <c r="H11" s="355"/>
      <c r="I11" s="355"/>
      <c r="J11" s="355"/>
      <c r="K11" s="355"/>
      <c r="L11" s="355"/>
      <c r="M11" s="355"/>
      <c r="N11" s="355"/>
    </row>
    <row r="12" spans="1:20" s="282" customFormat="1" ht="8.25" customHeight="1" x14ac:dyDescent="0.2">
      <c r="A12" s="338"/>
      <c r="F12" s="309"/>
      <c r="G12" s="309"/>
      <c r="H12" s="309"/>
      <c r="I12" s="309"/>
      <c r="J12" s="309"/>
      <c r="K12" s="309"/>
      <c r="L12" s="309"/>
      <c r="M12" s="309"/>
      <c r="N12" s="309"/>
    </row>
    <row r="13" spans="1:20" s="282" customFormat="1" x14ac:dyDescent="0.2">
      <c r="A13" s="483"/>
      <c r="B13" s="483"/>
      <c r="C13" s="483"/>
      <c r="D13" s="483"/>
      <c r="E13" s="483"/>
      <c r="F13" s="483"/>
      <c r="G13" s="483"/>
      <c r="H13" s="483"/>
      <c r="I13" s="483"/>
      <c r="J13" s="483"/>
      <c r="K13" s="483"/>
      <c r="L13" s="483"/>
      <c r="M13" s="483"/>
      <c r="N13" s="483"/>
      <c r="S13" s="283" t="s">
        <v>617</v>
      </c>
    </row>
    <row r="14" spans="1:20" s="282" customFormat="1" x14ac:dyDescent="0.2">
      <c r="A14" s="484" t="s">
        <v>619</v>
      </c>
      <c r="B14" s="484"/>
      <c r="C14" s="484"/>
      <c r="D14" s="484"/>
      <c r="E14" s="484"/>
      <c r="F14" s="484"/>
      <c r="G14" s="484"/>
      <c r="H14" s="484"/>
      <c r="I14" s="484"/>
      <c r="J14" s="484"/>
      <c r="K14" s="484"/>
      <c r="L14" s="484"/>
      <c r="M14" s="484"/>
      <c r="N14" s="484"/>
    </row>
    <row r="15" spans="1:20" s="282" customFormat="1" ht="8.25" customHeight="1" x14ac:dyDescent="0.2">
      <c r="A15" s="354"/>
      <c r="B15" s="354"/>
      <c r="C15" s="354"/>
      <c r="D15" s="354"/>
      <c r="E15" s="354"/>
      <c r="F15" s="354"/>
      <c r="G15" s="354"/>
      <c r="H15" s="354"/>
      <c r="I15" s="354"/>
      <c r="J15" s="354"/>
      <c r="K15" s="354"/>
      <c r="L15" s="354"/>
      <c r="M15" s="354"/>
      <c r="N15" s="354"/>
    </row>
    <row r="16" spans="1:20" s="282" customFormat="1" x14ac:dyDescent="0.2">
      <c r="A16" s="483" t="s">
        <v>618</v>
      </c>
      <c r="B16" s="483"/>
      <c r="C16" s="483"/>
      <c r="D16" s="483"/>
      <c r="E16" s="483"/>
      <c r="F16" s="483"/>
      <c r="G16" s="483"/>
      <c r="H16" s="483"/>
      <c r="I16" s="483"/>
      <c r="J16" s="483"/>
      <c r="K16" s="483"/>
      <c r="L16" s="483"/>
      <c r="M16" s="483"/>
      <c r="N16" s="483"/>
      <c r="T16" s="283" t="s">
        <v>617</v>
      </c>
    </row>
    <row r="17" spans="1:21" s="282" customFormat="1" x14ac:dyDescent="0.2">
      <c r="A17" s="484" t="s">
        <v>616</v>
      </c>
      <c r="B17" s="484"/>
      <c r="C17" s="484"/>
      <c r="D17" s="484"/>
      <c r="E17" s="484"/>
      <c r="F17" s="484"/>
      <c r="G17" s="484"/>
      <c r="H17" s="484"/>
      <c r="I17" s="484"/>
      <c r="J17" s="484"/>
      <c r="K17" s="484"/>
      <c r="L17" s="484"/>
      <c r="M17" s="484"/>
      <c r="N17" s="484"/>
    </row>
    <row r="18" spans="1:21" s="282" customFormat="1" ht="24" customHeight="1" x14ac:dyDescent="0.25">
      <c r="A18" s="485" t="s">
        <v>615</v>
      </c>
      <c r="B18" s="485"/>
      <c r="C18" s="485"/>
      <c r="D18" s="485"/>
      <c r="E18" s="485"/>
      <c r="F18" s="485"/>
      <c r="G18" s="485"/>
      <c r="H18" s="485"/>
      <c r="I18" s="485"/>
      <c r="J18" s="485"/>
      <c r="K18" s="485"/>
      <c r="L18" s="485"/>
      <c r="M18" s="485"/>
      <c r="N18" s="485"/>
    </row>
    <row r="19" spans="1:21" s="282" customFormat="1" ht="8.25" customHeight="1" x14ac:dyDescent="0.25">
      <c r="A19" s="353"/>
      <c r="B19" s="353"/>
      <c r="C19" s="353"/>
      <c r="D19" s="353"/>
      <c r="E19" s="353"/>
      <c r="F19" s="353"/>
      <c r="G19" s="353"/>
      <c r="H19" s="353"/>
      <c r="I19" s="353"/>
      <c r="J19" s="353"/>
      <c r="K19" s="353"/>
      <c r="L19" s="353"/>
      <c r="M19" s="353"/>
      <c r="N19" s="353"/>
    </row>
    <row r="20" spans="1:21" s="282" customFormat="1" x14ac:dyDescent="0.2">
      <c r="A20" s="486" t="s">
        <v>614</v>
      </c>
      <c r="B20" s="486"/>
      <c r="C20" s="486"/>
      <c r="D20" s="486"/>
      <c r="E20" s="486"/>
      <c r="F20" s="486"/>
      <c r="G20" s="486"/>
      <c r="H20" s="486"/>
      <c r="I20" s="486"/>
      <c r="J20" s="486"/>
      <c r="K20" s="486"/>
      <c r="L20" s="486"/>
      <c r="M20" s="486"/>
      <c r="N20" s="486"/>
      <c r="U20" s="283" t="s">
        <v>613</v>
      </c>
    </row>
    <row r="21" spans="1:21" s="282" customFormat="1" ht="13.5" customHeight="1" x14ac:dyDescent="0.2">
      <c r="A21" s="484" t="s">
        <v>612</v>
      </c>
      <c r="B21" s="484"/>
      <c r="C21" s="484"/>
      <c r="D21" s="484"/>
      <c r="E21" s="484"/>
      <c r="F21" s="484"/>
      <c r="G21" s="484"/>
      <c r="H21" s="484"/>
      <c r="I21" s="484"/>
      <c r="J21" s="484"/>
      <c r="K21" s="484"/>
      <c r="L21" s="484"/>
      <c r="M21" s="484"/>
      <c r="N21" s="484"/>
    </row>
    <row r="22" spans="1:21" s="282" customFormat="1" ht="15" customHeight="1" x14ac:dyDescent="0.2">
      <c r="A22" s="282" t="s">
        <v>611</v>
      </c>
      <c r="B22" s="352" t="s">
        <v>610</v>
      </c>
      <c r="C22" s="282" t="s">
        <v>609</v>
      </c>
      <c r="F22" s="283"/>
      <c r="G22" s="283"/>
      <c r="H22" s="283"/>
      <c r="I22" s="283"/>
      <c r="J22" s="283"/>
      <c r="K22" s="283"/>
      <c r="L22" s="283"/>
      <c r="M22" s="283"/>
      <c r="N22" s="283"/>
    </row>
    <row r="23" spans="1:21" s="282" customFormat="1" ht="18" customHeight="1" x14ac:dyDescent="0.2">
      <c r="A23" s="282" t="s">
        <v>608</v>
      </c>
      <c r="B23" s="486"/>
      <c r="C23" s="486"/>
      <c r="D23" s="486"/>
      <c r="E23" s="486"/>
      <c r="F23" s="486"/>
      <c r="G23" s="283"/>
      <c r="H23" s="283"/>
      <c r="I23" s="283"/>
      <c r="J23" s="283"/>
      <c r="K23" s="283"/>
      <c r="L23" s="283"/>
      <c r="M23" s="283"/>
      <c r="N23" s="283"/>
    </row>
    <row r="24" spans="1:21" s="282" customFormat="1" x14ac:dyDescent="0.2">
      <c r="B24" s="487" t="s">
        <v>607</v>
      </c>
      <c r="C24" s="487"/>
      <c r="D24" s="487"/>
      <c r="E24" s="487"/>
      <c r="F24" s="487"/>
      <c r="G24" s="349"/>
      <c r="H24" s="349"/>
      <c r="I24" s="349"/>
      <c r="J24" s="349"/>
      <c r="K24" s="349"/>
      <c r="L24" s="349"/>
      <c r="M24" s="351"/>
      <c r="N24" s="349"/>
    </row>
    <row r="25" spans="1:21" s="282" customFormat="1" ht="9.75" customHeight="1" x14ac:dyDescent="0.2">
      <c r="D25" s="350"/>
      <c r="E25" s="350"/>
      <c r="F25" s="350"/>
      <c r="G25" s="350"/>
      <c r="H25" s="350"/>
      <c r="I25" s="350"/>
      <c r="J25" s="350"/>
      <c r="K25" s="350"/>
      <c r="L25" s="350"/>
      <c r="M25" s="349"/>
      <c r="N25" s="349"/>
    </row>
    <row r="26" spans="1:21" s="282" customFormat="1" x14ac:dyDescent="0.2">
      <c r="A26" s="346" t="s">
        <v>606</v>
      </c>
      <c r="D26" s="348"/>
      <c r="F26" s="347"/>
      <c r="G26" s="347"/>
      <c r="H26" s="347"/>
      <c r="I26" s="347"/>
      <c r="J26" s="347"/>
      <c r="K26" s="347"/>
      <c r="L26" s="347"/>
      <c r="M26" s="347"/>
      <c r="N26" s="347"/>
    </row>
    <row r="27" spans="1:21" s="282" customFormat="1" ht="9.75" customHeight="1" x14ac:dyDescent="0.2">
      <c r="D27" s="347"/>
      <c r="E27" s="347"/>
      <c r="F27" s="347"/>
      <c r="G27" s="347"/>
      <c r="H27" s="347"/>
      <c r="I27" s="347"/>
      <c r="J27" s="347"/>
      <c r="K27" s="347"/>
      <c r="L27" s="347"/>
      <c r="M27" s="347"/>
      <c r="N27" s="347"/>
    </row>
    <row r="28" spans="1:21" s="282" customFormat="1" ht="12.75" customHeight="1" x14ac:dyDescent="0.2">
      <c r="A28" s="346" t="s">
        <v>605</v>
      </c>
      <c r="C28" s="340">
        <v>1341.86</v>
      </c>
      <c r="D28" s="339" t="s">
        <v>604</v>
      </c>
      <c r="E28" s="338" t="s">
        <v>589</v>
      </c>
      <c r="L28" s="345"/>
      <c r="M28" s="345"/>
    </row>
    <row r="29" spans="1:21" s="282" customFormat="1" ht="12.75" customHeight="1" x14ac:dyDescent="0.2">
      <c r="B29" s="282" t="s">
        <v>603</v>
      </c>
      <c r="C29" s="344"/>
      <c r="D29" s="343"/>
      <c r="E29" s="338"/>
    </row>
    <row r="30" spans="1:21" s="282" customFormat="1" ht="12.75" customHeight="1" x14ac:dyDescent="0.2">
      <c r="B30" s="282" t="s">
        <v>602</v>
      </c>
      <c r="C30" s="340">
        <v>49.03</v>
      </c>
      <c r="D30" s="339" t="s">
        <v>601</v>
      </c>
      <c r="E30" s="338" t="s">
        <v>589</v>
      </c>
      <c r="G30" s="282" t="s">
        <v>600</v>
      </c>
      <c r="L30" s="340">
        <v>6.84</v>
      </c>
      <c r="M30" s="339" t="s">
        <v>599</v>
      </c>
      <c r="N30" s="338" t="s">
        <v>589</v>
      </c>
    </row>
    <row r="31" spans="1:21" s="282" customFormat="1" ht="12.75" customHeight="1" x14ac:dyDescent="0.2">
      <c r="B31" s="282" t="s">
        <v>598</v>
      </c>
      <c r="C31" s="340">
        <v>22.01</v>
      </c>
      <c r="D31" s="342" t="s">
        <v>597</v>
      </c>
      <c r="E31" s="338" t="s">
        <v>589</v>
      </c>
      <c r="G31" s="282" t="s">
        <v>596</v>
      </c>
      <c r="L31" s="341"/>
      <c r="M31" s="341">
        <v>29.45</v>
      </c>
      <c r="N31" s="338" t="s">
        <v>592</v>
      </c>
    </row>
    <row r="32" spans="1:21" s="282" customFormat="1" ht="12.75" customHeight="1" x14ac:dyDescent="0.2">
      <c r="B32" s="282" t="s">
        <v>595</v>
      </c>
      <c r="C32" s="340">
        <v>1270.83</v>
      </c>
      <c r="D32" s="342" t="s">
        <v>594</v>
      </c>
      <c r="E32" s="338" t="s">
        <v>589</v>
      </c>
      <c r="G32" s="282" t="s">
        <v>593</v>
      </c>
      <c r="L32" s="341"/>
      <c r="M32" s="341">
        <v>4.92</v>
      </c>
      <c r="N32" s="338" t="s">
        <v>592</v>
      </c>
    </row>
    <row r="33" spans="1:31" ht="12.75" customHeight="1" x14ac:dyDescent="0.2">
      <c r="B33" s="282" t="s">
        <v>591</v>
      </c>
      <c r="C33" s="340">
        <v>0</v>
      </c>
      <c r="D33" s="339" t="s">
        <v>590</v>
      </c>
      <c r="E33" s="338" t="s">
        <v>589</v>
      </c>
      <c r="G33" s="282" t="s">
        <v>588</v>
      </c>
      <c r="L33" s="495"/>
      <c r="M33" s="495"/>
      <c r="P33" s="282"/>
      <c r="Q33" s="282"/>
      <c r="R33" s="282"/>
      <c r="S33" s="282"/>
      <c r="T33" s="282"/>
      <c r="U33" s="282"/>
      <c r="V33" s="282"/>
      <c r="W33" s="282"/>
      <c r="X33" s="282"/>
      <c r="Y33" s="282"/>
      <c r="Z33" s="282"/>
      <c r="AA33" s="282"/>
      <c r="AB33" s="282"/>
      <c r="AC33" s="282"/>
      <c r="AD33" s="282"/>
      <c r="AE33" s="282"/>
    </row>
    <row r="34" spans="1:31" ht="9.75" customHeight="1" x14ac:dyDescent="0.2">
      <c r="A34" s="337"/>
      <c r="P34" s="282"/>
      <c r="Q34" s="282"/>
      <c r="R34" s="282"/>
      <c r="S34" s="282"/>
      <c r="T34" s="282"/>
      <c r="U34" s="282"/>
      <c r="V34" s="282"/>
      <c r="W34" s="282"/>
      <c r="X34" s="282"/>
      <c r="Y34" s="282"/>
      <c r="Z34" s="282"/>
      <c r="AA34" s="282"/>
      <c r="AB34" s="282"/>
      <c r="AC34" s="282"/>
      <c r="AD34" s="282"/>
      <c r="AE34" s="282"/>
    </row>
    <row r="35" spans="1:31" ht="36" customHeight="1" x14ac:dyDescent="0.2">
      <c r="A35" s="482" t="s">
        <v>587</v>
      </c>
      <c r="B35" s="482" t="s">
        <v>586</v>
      </c>
      <c r="C35" s="482" t="s">
        <v>585</v>
      </c>
      <c r="D35" s="482"/>
      <c r="E35" s="482"/>
      <c r="F35" s="482" t="s">
        <v>584</v>
      </c>
      <c r="G35" s="482" t="s">
        <v>23</v>
      </c>
      <c r="H35" s="482"/>
      <c r="I35" s="482"/>
      <c r="J35" s="482" t="s">
        <v>583</v>
      </c>
      <c r="K35" s="482"/>
      <c r="L35" s="482"/>
      <c r="M35" s="482" t="s">
        <v>582</v>
      </c>
      <c r="N35" s="482" t="s">
        <v>581</v>
      </c>
      <c r="P35" s="282"/>
      <c r="Q35" s="282"/>
      <c r="R35" s="282"/>
      <c r="S35" s="282"/>
      <c r="T35" s="282"/>
      <c r="U35" s="282"/>
      <c r="V35" s="282"/>
      <c r="W35" s="282"/>
      <c r="X35" s="282"/>
      <c r="Y35" s="282"/>
      <c r="Z35" s="282"/>
      <c r="AA35" s="282"/>
      <c r="AB35" s="282"/>
      <c r="AC35" s="282"/>
      <c r="AD35" s="282"/>
      <c r="AE35" s="282"/>
    </row>
    <row r="36" spans="1:31" ht="36.75" customHeight="1" x14ac:dyDescent="0.2">
      <c r="A36" s="482"/>
      <c r="B36" s="482"/>
      <c r="C36" s="482"/>
      <c r="D36" s="482"/>
      <c r="E36" s="482"/>
      <c r="F36" s="482"/>
      <c r="G36" s="482"/>
      <c r="H36" s="482"/>
      <c r="I36" s="482"/>
      <c r="J36" s="482"/>
      <c r="K36" s="482"/>
      <c r="L36" s="482"/>
      <c r="M36" s="482"/>
      <c r="N36" s="482"/>
      <c r="P36" s="282"/>
      <c r="Q36" s="282"/>
      <c r="R36" s="282"/>
      <c r="S36" s="282"/>
      <c r="T36" s="282"/>
      <c r="U36" s="282"/>
      <c r="V36" s="282"/>
      <c r="W36" s="282"/>
      <c r="X36" s="282"/>
      <c r="Y36" s="282"/>
      <c r="Z36" s="282"/>
      <c r="AA36" s="282"/>
      <c r="AB36" s="282"/>
      <c r="AC36" s="282"/>
      <c r="AD36" s="282"/>
      <c r="AE36" s="282"/>
    </row>
    <row r="37" spans="1:31" ht="45" x14ac:dyDescent="0.2">
      <c r="A37" s="482"/>
      <c r="B37" s="482"/>
      <c r="C37" s="482"/>
      <c r="D37" s="482"/>
      <c r="E37" s="482"/>
      <c r="F37" s="482"/>
      <c r="G37" s="336" t="s">
        <v>579</v>
      </c>
      <c r="H37" s="336" t="s">
        <v>578</v>
      </c>
      <c r="I37" s="336" t="s">
        <v>580</v>
      </c>
      <c r="J37" s="336" t="s">
        <v>579</v>
      </c>
      <c r="K37" s="336" t="s">
        <v>578</v>
      </c>
      <c r="L37" s="336" t="s">
        <v>577</v>
      </c>
      <c r="M37" s="482"/>
      <c r="N37" s="482"/>
      <c r="P37" s="282"/>
      <c r="Q37" s="282"/>
      <c r="R37" s="282"/>
      <c r="S37" s="282"/>
      <c r="T37" s="282"/>
      <c r="U37" s="282"/>
      <c r="V37" s="282"/>
      <c r="W37" s="282"/>
      <c r="X37" s="282"/>
      <c r="Y37" s="282"/>
      <c r="Z37" s="282"/>
      <c r="AA37" s="282"/>
      <c r="AB37" s="282"/>
      <c r="AC37" s="282"/>
      <c r="AD37" s="282"/>
      <c r="AE37" s="282"/>
    </row>
    <row r="38" spans="1:31" x14ac:dyDescent="0.2">
      <c r="A38" s="335">
        <v>1</v>
      </c>
      <c r="B38" s="335">
        <v>2</v>
      </c>
      <c r="C38" s="494">
        <v>3</v>
      </c>
      <c r="D38" s="494"/>
      <c r="E38" s="494"/>
      <c r="F38" s="335">
        <v>4</v>
      </c>
      <c r="G38" s="335">
        <v>5</v>
      </c>
      <c r="H38" s="335">
        <v>6</v>
      </c>
      <c r="I38" s="335">
        <v>7</v>
      </c>
      <c r="J38" s="335">
        <v>8</v>
      </c>
      <c r="K38" s="335">
        <v>9</v>
      </c>
      <c r="L38" s="335">
        <v>10</v>
      </c>
      <c r="M38" s="335">
        <v>11</v>
      </c>
      <c r="N38" s="335">
        <v>12</v>
      </c>
      <c r="P38" s="282"/>
      <c r="Q38" s="282"/>
      <c r="R38" s="282"/>
      <c r="S38" s="282"/>
      <c r="T38" s="282"/>
      <c r="U38" s="282"/>
      <c r="V38" s="282"/>
      <c r="W38" s="282"/>
      <c r="X38" s="282"/>
      <c r="Y38" s="282"/>
      <c r="Z38" s="282"/>
      <c r="AA38" s="282"/>
      <c r="AB38" s="282"/>
      <c r="AC38" s="282"/>
      <c r="AD38" s="282"/>
      <c r="AE38" s="282"/>
    </row>
    <row r="39" spans="1:31" ht="12" x14ac:dyDescent="0.2">
      <c r="A39" s="491" t="s">
        <v>576</v>
      </c>
      <c r="B39" s="492"/>
      <c r="C39" s="492"/>
      <c r="D39" s="492"/>
      <c r="E39" s="492"/>
      <c r="F39" s="492"/>
      <c r="G39" s="492"/>
      <c r="H39" s="492"/>
      <c r="I39" s="492"/>
      <c r="J39" s="492"/>
      <c r="K39" s="492"/>
      <c r="L39" s="492"/>
      <c r="M39" s="492"/>
      <c r="N39" s="493"/>
      <c r="P39" s="282"/>
      <c r="Q39" s="282"/>
      <c r="R39" s="282"/>
      <c r="S39" s="282"/>
      <c r="T39" s="282"/>
      <c r="U39" s="282"/>
      <c r="V39" s="311" t="s">
        <v>576</v>
      </c>
      <c r="W39" s="282"/>
      <c r="X39" s="282"/>
      <c r="Y39" s="282"/>
      <c r="Z39" s="282"/>
      <c r="AA39" s="282"/>
      <c r="AB39" s="282"/>
      <c r="AC39" s="282"/>
      <c r="AD39" s="282"/>
      <c r="AE39" s="282"/>
    </row>
    <row r="40" spans="1:31" ht="33.75" x14ac:dyDescent="0.2">
      <c r="A40" s="324" t="s">
        <v>65</v>
      </c>
      <c r="B40" s="323" t="s">
        <v>575</v>
      </c>
      <c r="C40" s="476" t="s">
        <v>573</v>
      </c>
      <c r="D40" s="476"/>
      <c r="E40" s="476"/>
      <c r="F40" s="321" t="s">
        <v>574</v>
      </c>
      <c r="G40" s="321"/>
      <c r="H40" s="321"/>
      <c r="I40" s="321" t="s">
        <v>63</v>
      </c>
      <c r="J40" s="322"/>
      <c r="K40" s="321"/>
      <c r="L40" s="322"/>
      <c r="M40" s="321"/>
      <c r="N40" s="320"/>
      <c r="P40" s="282"/>
      <c r="Q40" s="282"/>
      <c r="R40" s="282"/>
      <c r="S40" s="282"/>
      <c r="T40" s="282"/>
      <c r="U40" s="282"/>
      <c r="V40" s="311"/>
      <c r="W40" s="293" t="s">
        <v>573</v>
      </c>
      <c r="X40" s="282"/>
      <c r="Y40" s="282"/>
      <c r="Z40" s="282"/>
      <c r="AA40" s="282"/>
      <c r="AB40" s="282"/>
      <c r="AC40" s="282"/>
      <c r="AD40" s="282"/>
      <c r="AE40" s="282"/>
    </row>
    <row r="41" spans="1:31" ht="12" x14ac:dyDescent="0.2">
      <c r="A41" s="328"/>
      <c r="B41" s="300" t="s">
        <v>65</v>
      </c>
      <c r="C41" s="477" t="s">
        <v>538</v>
      </c>
      <c r="D41" s="477"/>
      <c r="E41" s="477"/>
      <c r="F41" s="312"/>
      <c r="G41" s="312"/>
      <c r="H41" s="312"/>
      <c r="I41" s="312"/>
      <c r="J41" s="327">
        <v>42.56</v>
      </c>
      <c r="K41" s="312"/>
      <c r="L41" s="327">
        <v>85.12</v>
      </c>
      <c r="M41" s="312" t="s">
        <v>536</v>
      </c>
      <c r="N41" s="326">
        <v>1660</v>
      </c>
      <c r="P41" s="282"/>
      <c r="Q41" s="282"/>
      <c r="R41" s="282"/>
      <c r="S41" s="282"/>
      <c r="T41" s="282"/>
      <c r="U41" s="282"/>
      <c r="V41" s="311"/>
      <c r="W41" s="293"/>
      <c r="X41" s="283" t="s">
        <v>538</v>
      </c>
      <c r="Y41" s="282"/>
      <c r="Z41" s="282"/>
      <c r="AA41" s="282"/>
      <c r="AB41" s="282"/>
      <c r="AC41" s="282"/>
      <c r="AD41" s="282"/>
      <c r="AE41" s="282"/>
    </row>
    <row r="42" spans="1:31" ht="12" x14ac:dyDescent="0.2">
      <c r="A42" s="328"/>
      <c r="B42" s="300" t="s">
        <v>63</v>
      </c>
      <c r="C42" s="477" t="s">
        <v>537</v>
      </c>
      <c r="D42" s="477"/>
      <c r="E42" s="477"/>
      <c r="F42" s="312"/>
      <c r="G42" s="312"/>
      <c r="H42" s="312"/>
      <c r="I42" s="312"/>
      <c r="J42" s="327">
        <v>110.16</v>
      </c>
      <c r="K42" s="312"/>
      <c r="L42" s="327">
        <v>220.32</v>
      </c>
      <c r="M42" s="312"/>
      <c r="N42" s="326"/>
      <c r="P42" s="282"/>
      <c r="Q42" s="282"/>
      <c r="R42" s="282"/>
      <c r="S42" s="282"/>
      <c r="T42" s="282"/>
      <c r="U42" s="282"/>
      <c r="V42" s="311"/>
      <c r="W42" s="293"/>
      <c r="X42" s="283" t="s">
        <v>537</v>
      </c>
      <c r="Y42" s="282"/>
      <c r="Z42" s="282"/>
      <c r="AA42" s="282"/>
      <c r="AB42" s="282"/>
      <c r="AC42" s="282"/>
      <c r="AD42" s="282"/>
      <c r="AE42" s="282"/>
    </row>
    <row r="43" spans="1:31" ht="12" x14ac:dyDescent="0.2">
      <c r="A43" s="328"/>
      <c r="B43" s="300" t="s">
        <v>62</v>
      </c>
      <c r="C43" s="477" t="s">
        <v>535</v>
      </c>
      <c r="D43" s="477"/>
      <c r="E43" s="477"/>
      <c r="F43" s="312"/>
      <c r="G43" s="312"/>
      <c r="H43" s="312"/>
      <c r="I43" s="312"/>
      <c r="J43" s="327">
        <v>10.94</v>
      </c>
      <c r="K43" s="312"/>
      <c r="L43" s="327">
        <v>21.88</v>
      </c>
      <c r="M43" s="312" t="s">
        <v>536</v>
      </c>
      <c r="N43" s="326">
        <v>427</v>
      </c>
      <c r="P43" s="282"/>
      <c r="Q43" s="282"/>
      <c r="R43" s="282"/>
      <c r="S43" s="282"/>
      <c r="T43" s="282"/>
      <c r="U43" s="282"/>
      <c r="V43" s="311"/>
      <c r="W43" s="293"/>
      <c r="X43" s="283" t="s">
        <v>535</v>
      </c>
      <c r="Y43" s="282"/>
      <c r="Z43" s="282"/>
      <c r="AA43" s="282"/>
      <c r="AB43" s="282"/>
      <c r="AC43" s="282"/>
      <c r="AD43" s="282"/>
      <c r="AE43" s="282"/>
    </row>
    <row r="44" spans="1:31" ht="12" x14ac:dyDescent="0.2">
      <c r="A44" s="328"/>
      <c r="B44" s="300" t="s">
        <v>61</v>
      </c>
      <c r="C44" s="477" t="s">
        <v>534</v>
      </c>
      <c r="D44" s="477"/>
      <c r="E44" s="477"/>
      <c r="F44" s="312"/>
      <c r="G44" s="312"/>
      <c r="H44" s="312"/>
      <c r="I44" s="312"/>
      <c r="J44" s="327">
        <v>41.15</v>
      </c>
      <c r="K44" s="312"/>
      <c r="L44" s="327">
        <v>82.3</v>
      </c>
      <c r="M44" s="312"/>
      <c r="N44" s="326"/>
      <c r="P44" s="282"/>
      <c r="Q44" s="282"/>
      <c r="R44" s="282"/>
      <c r="S44" s="282"/>
      <c r="T44" s="282"/>
      <c r="U44" s="282"/>
      <c r="V44" s="311"/>
      <c r="W44" s="293"/>
      <c r="X44" s="283" t="s">
        <v>534</v>
      </c>
      <c r="Y44" s="282"/>
      <c r="Z44" s="282"/>
      <c r="AA44" s="282"/>
      <c r="AB44" s="282"/>
      <c r="AC44" s="282"/>
      <c r="AD44" s="282"/>
      <c r="AE44" s="282"/>
    </row>
    <row r="45" spans="1:31" ht="12" x14ac:dyDescent="0.2">
      <c r="A45" s="334"/>
      <c r="B45" s="333" t="s">
        <v>572</v>
      </c>
      <c r="C45" s="481" t="s">
        <v>570</v>
      </c>
      <c r="D45" s="481"/>
      <c r="E45" s="481"/>
      <c r="F45" s="332" t="s">
        <v>517</v>
      </c>
      <c r="G45" s="332" t="s">
        <v>571</v>
      </c>
      <c r="H45" s="332"/>
      <c r="I45" s="332" t="s">
        <v>544</v>
      </c>
      <c r="J45" s="300"/>
      <c r="K45" s="312"/>
      <c r="L45" s="327"/>
      <c r="M45" s="312"/>
      <c r="N45" s="331"/>
      <c r="P45" s="282"/>
      <c r="Q45" s="282"/>
      <c r="R45" s="282"/>
      <c r="S45" s="282"/>
      <c r="T45" s="282"/>
      <c r="U45" s="282"/>
      <c r="V45" s="311"/>
      <c r="W45" s="293"/>
      <c r="X45" s="282"/>
      <c r="Y45" s="310" t="s">
        <v>570</v>
      </c>
      <c r="Z45" s="282"/>
      <c r="AA45" s="282"/>
      <c r="AB45" s="282"/>
      <c r="AC45" s="282"/>
      <c r="AD45" s="282"/>
      <c r="AE45" s="282"/>
    </row>
    <row r="46" spans="1:31" ht="12" x14ac:dyDescent="0.2">
      <c r="A46" s="328"/>
      <c r="B46" s="300"/>
      <c r="C46" s="477" t="s">
        <v>532</v>
      </c>
      <c r="D46" s="477"/>
      <c r="E46" s="477"/>
      <c r="F46" s="312" t="s">
        <v>531</v>
      </c>
      <c r="G46" s="312" t="s">
        <v>569</v>
      </c>
      <c r="H46" s="312"/>
      <c r="I46" s="312" t="s">
        <v>568</v>
      </c>
      <c r="J46" s="327"/>
      <c r="K46" s="312"/>
      <c r="L46" s="327"/>
      <c r="M46" s="312"/>
      <c r="N46" s="326"/>
      <c r="P46" s="282"/>
      <c r="Q46" s="282"/>
      <c r="R46" s="282"/>
      <c r="S46" s="282"/>
      <c r="T46" s="282"/>
      <c r="U46" s="282"/>
      <c r="V46" s="311"/>
      <c r="W46" s="293"/>
      <c r="X46" s="282"/>
      <c r="Y46" s="310"/>
      <c r="Z46" s="283" t="s">
        <v>532</v>
      </c>
      <c r="AA46" s="282"/>
      <c r="AB46" s="282"/>
      <c r="AC46" s="282"/>
      <c r="AD46" s="282"/>
      <c r="AE46" s="282"/>
    </row>
    <row r="47" spans="1:31" ht="12" x14ac:dyDescent="0.2">
      <c r="A47" s="328"/>
      <c r="B47" s="300"/>
      <c r="C47" s="477" t="s">
        <v>529</v>
      </c>
      <c r="D47" s="477"/>
      <c r="E47" s="477"/>
      <c r="F47" s="312" t="s">
        <v>531</v>
      </c>
      <c r="G47" s="312" t="s">
        <v>567</v>
      </c>
      <c r="H47" s="312"/>
      <c r="I47" s="312" t="s">
        <v>566</v>
      </c>
      <c r="J47" s="327"/>
      <c r="K47" s="312"/>
      <c r="L47" s="327"/>
      <c r="M47" s="312"/>
      <c r="N47" s="326"/>
      <c r="P47" s="282"/>
      <c r="Q47" s="282"/>
      <c r="R47" s="282"/>
      <c r="S47" s="282"/>
      <c r="T47" s="282"/>
      <c r="U47" s="282"/>
      <c r="V47" s="311"/>
      <c r="W47" s="293"/>
      <c r="X47" s="282"/>
      <c r="Y47" s="310"/>
      <c r="Z47" s="283" t="s">
        <v>529</v>
      </c>
      <c r="AA47" s="282"/>
      <c r="AB47" s="282"/>
      <c r="AC47" s="282"/>
      <c r="AD47" s="282"/>
      <c r="AE47" s="282"/>
    </row>
    <row r="48" spans="1:31" ht="12" x14ac:dyDescent="0.2">
      <c r="A48" s="328"/>
      <c r="B48" s="300"/>
      <c r="C48" s="478" t="s">
        <v>528</v>
      </c>
      <c r="D48" s="478"/>
      <c r="E48" s="478"/>
      <c r="F48" s="325"/>
      <c r="G48" s="325"/>
      <c r="H48" s="325"/>
      <c r="I48" s="325"/>
      <c r="J48" s="330">
        <v>193.87</v>
      </c>
      <c r="K48" s="325"/>
      <c r="L48" s="330">
        <v>387.74</v>
      </c>
      <c r="M48" s="325"/>
      <c r="N48" s="329"/>
      <c r="P48" s="282"/>
      <c r="Q48" s="282"/>
      <c r="R48" s="282"/>
      <c r="S48" s="282"/>
      <c r="T48" s="282"/>
      <c r="U48" s="282"/>
      <c r="V48" s="311"/>
      <c r="W48" s="293"/>
      <c r="X48" s="282"/>
      <c r="Y48" s="310"/>
      <c r="Z48" s="282"/>
      <c r="AA48" s="283" t="s">
        <v>528</v>
      </c>
      <c r="AB48" s="282"/>
      <c r="AC48" s="282"/>
      <c r="AD48" s="282"/>
      <c r="AE48" s="282"/>
    </row>
    <row r="49" spans="1:31" ht="12" x14ac:dyDescent="0.2">
      <c r="A49" s="328"/>
      <c r="B49" s="300"/>
      <c r="C49" s="477" t="s">
        <v>527</v>
      </c>
      <c r="D49" s="477"/>
      <c r="E49" s="477"/>
      <c r="F49" s="312"/>
      <c r="G49" s="312"/>
      <c r="H49" s="312"/>
      <c r="I49" s="312"/>
      <c r="J49" s="327"/>
      <c r="K49" s="312"/>
      <c r="L49" s="327">
        <v>107</v>
      </c>
      <c r="M49" s="312"/>
      <c r="N49" s="326">
        <v>2087</v>
      </c>
      <c r="P49" s="282"/>
      <c r="Q49" s="282"/>
      <c r="R49" s="282"/>
      <c r="S49" s="282"/>
      <c r="T49" s="282"/>
      <c r="U49" s="282"/>
      <c r="V49" s="311"/>
      <c r="W49" s="293"/>
      <c r="X49" s="282"/>
      <c r="Y49" s="310"/>
      <c r="Z49" s="283" t="s">
        <v>527</v>
      </c>
      <c r="AA49" s="282"/>
      <c r="AB49" s="282"/>
      <c r="AC49" s="282"/>
      <c r="AD49" s="282"/>
      <c r="AE49" s="282"/>
    </row>
    <row r="50" spans="1:31" ht="22.5" x14ac:dyDescent="0.2">
      <c r="A50" s="328"/>
      <c r="B50" s="300" t="s">
        <v>556</v>
      </c>
      <c r="C50" s="477" t="s">
        <v>554</v>
      </c>
      <c r="D50" s="477"/>
      <c r="E50" s="477"/>
      <c r="F50" s="312" t="s">
        <v>479</v>
      </c>
      <c r="G50" s="312" t="s">
        <v>555</v>
      </c>
      <c r="H50" s="312"/>
      <c r="I50" s="312" t="s">
        <v>555</v>
      </c>
      <c r="J50" s="327"/>
      <c r="K50" s="312"/>
      <c r="L50" s="327">
        <v>110.21</v>
      </c>
      <c r="M50" s="312"/>
      <c r="N50" s="326">
        <v>2150</v>
      </c>
      <c r="P50" s="282"/>
      <c r="Q50" s="282"/>
      <c r="R50" s="282"/>
      <c r="S50" s="282"/>
      <c r="T50" s="282"/>
      <c r="U50" s="282"/>
      <c r="V50" s="311"/>
      <c r="W50" s="293"/>
      <c r="X50" s="282"/>
      <c r="Y50" s="310"/>
      <c r="Z50" s="283" t="s">
        <v>554</v>
      </c>
      <c r="AA50" s="282"/>
      <c r="AB50" s="282"/>
      <c r="AC50" s="282"/>
      <c r="AD50" s="282"/>
      <c r="AE50" s="282"/>
    </row>
    <row r="51" spans="1:31" ht="22.5" x14ac:dyDescent="0.2">
      <c r="A51" s="328"/>
      <c r="B51" s="300" t="s">
        <v>553</v>
      </c>
      <c r="C51" s="477" t="s">
        <v>551</v>
      </c>
      <c r="D51" s="477"/>
      <c r="E51" s="477"/>
      <c r="F51" s="312" t="s">
        <v>479</v>
      </c>
      <c r="G51" s="312" t="s">
        <v>552</v>
      </c>
      <c r="H51" s="312"/>
      <c r="I51" s="312" t="s">
        <v>552</v>
      </c>
      <c r="J51" s="327"/>
      <c r="K51" s="312"/>
      <c r="L51" s="327">
        <v>64.2</v>
      </c>
      <c r="M51" s="312"/>
      <c r="N51" s="326">
        <v>1252</v>
      </c>
      <c r="P51" s="282"/>
      <c r="Q51" s="282"/>
      <c r="R51" s="282"/>
      <c r="S51" s="282"/>
      <c r="T51" s="282"/>
      <c r="U51" s="282"/>
      <c r="V51" s="311"/>
      <c r="W51" s="293"/>
      <c r="X51" s="282"/>
      <c r="Y51" s="310"/>
      <c r="Z51" s="283" t="s">
        <v>551</v>
      </c>
      <c r="AA51" s="282"/>
      <c r="AB51" s="282"/>
      <c r="AC51" s="282"/>
      <c r="AD51" s="282"/>
      <c r="AE51" s="282"/>
    </row>
    <row r="52" spans="1:31" ht="12" x14ac:dyDescent="0.2">
      <c r="A52" s="319"/>
      <c r="B52" s="291"/>
      <c r="C52" s="476" t="s">
        <v>520</v>
      </c>
      <c r="D52" s="476"/>
      <c r="E52" s="476"/>
      <c r="F52" s="321"/>
      <c r="G52" s="321"/>
      <c r="H52" s="321"/>
      <c r="I52" s="321"/>
      <c r="J52" s="322"/>
      <c r="K52" s="321"/>
      <c r="L52" s="322">
        <v>562.15</v>
      </c>
      <c r="M52" s="325"/>
      <c r="N52" s="320"/>
      <c r="P52" s="282"/>
      <c r="Q52" s="282"/>
      <c r="R52" s="282"/>
      <c r="S52" s="282"/>
      <c r="T52" s="282"/>
      <c r="U52" s="282"/>
      <c r="V52" s="311"/>
      <c r="W52" s="293"/>
      <c r="X52" s="282"/>
      <c r="Y52" s="310"/>
      <c r="Z52" s="282"/>
      <c r="AA52" s="282"/>
      <c r="AB52" s="293" t="s">
        <v>520</v>
      </c>
      <c r="AC52" s="282"/>
      <c r="AD52" s="282"/>
      <c r="AE52" s="282"/>
    </row>
    <row r="53" spans="1:31" ht="33.75" x14ac:dyDescent="0.2">
      <c r="A53" s="324" t="s">
        <v>63</v>
      </c>
      <c r="B53" s="323" t="s">
        <v>565</v>
      </c>
      <c r="C53" s="476" t="s">
        <v>564</v>
      </c>
      <c r="D53" s="476"/>
      <c r="E53" s="476"/>
      <c r="F53" s="321" t="s">
        <v>517</v>
      </c>
      <c r="G53" s="321"/>
      <c r="H53" s="321"/>
      <c r="I53" s="321" t="s">
        <v>63</v>
      </c>
      <c r="J53" s="322">
        <v>1246.55</v>
      </c>
      <c r="K53" s="321"/>
      <c r="L53" s="322">
        <v>2493.1</v>
      </c>
      <c r="M53" s="321"/>
      <c r="N53" s="320"/>
      <c r="P53" s="282"/>
      <c r="Q53" s="282"/>
      <c r="R53" s="282"/>
      <c r="S53" s="282"/>
      <c r="T53" s="282"/>
      <c r="U53" s="282"/>
      <c r="V53" s="311"/>
      <c r="W53" s="293" t="s">
        <v>564</v>
      </c>
      <c r="X53" s="282"/>
      <c r="Y53" s="310"/>
      <c r="Z53" s="282"/>
      <c r="AA53" s="282"/>
      <c r="AB53" s="293"/>
      <c r="AC53" s="282"/>
      <c r="AD53" s="282"/>
      <c r="AE53" s="282"/>
    </row>
    <row r="54" spans="1:31" ht="12" x14ac:dyDescent="0.2">
      <c r="A54" s="319"/>
      <c r="B54" s="291"/>
      <c r="C54" s="318" t="s">
        <v>542</v>
      </c>
      <c r="D54" s="317"/>
      <c r="E54" s="317"/>
      <c r="F54" s="313"/>
      <c r="G54" s="313"/>
      <c r="H54" s="313"/>
      <c r="I54" s="313"/>
      <c r="J54" s="316"/>
      <c r="K54" s="313"/>
      <c r="L54" s="316"/>
      <c r="M54" s="315"/>
      <c r="N54" s="314"/>
      <c r="P54" s="282"/>
      <c r="Q54" s="282"/>
      <c r="R54" s="282"/>
      <c r="S54" s="282"/>
      <c r="T54" s="282"/>
      <c r="U54" s="282"/>
      <c r="V54" s="311"/>
      <c r="W54" s="293"/>
      <c r="X54" s="282"/>
      <c r="Y54" s="310"/>
      <c r="Z54" s="282"/>
      <c r="AA54" s="282"/>
      <c r="AB54" s="293"/>
      <c r="AC54" s="282"/>
      <c r="AD54" s="282"/>
      <c r="AE54" s="282"/>
    </row>
    <row r="55" spans="1:31" ht="69" customHeight="1" x14ac:dyDescent="0.2">
      <c r="A55" s="324" t="s">
        <v>62</v>
      </c>
      <c r="B55" s="323" t="s">
        <v>563</v>
      </c>
      <c r="C55" s="476" t="s">
        <v>561</v>
      </c>
      <c r="D55" s="476"/>
      <c r="E55" s="476"/>
      <c r="F55" s="321" t="s">
        <v>562</v>
      </c>
      <c r="G55" s="321"/>
      <c r="H55" s="321"/>
      <c r="I55" s="321" t="s">
        <v>548</v>
      </c>
      <c r="J55" s="322"/>
      <c r="K55" s="321"/>
      <c r="L55" s="322"/>
      <c r="M55" s="321"/>
      <c r="N55" s="320"/>
      <c r="P55" s="282"/>
      <c r="Q55" s="282"/>
      <c r="R55" s="282"/>
      <c r="S55" s="282"/>
      <c r="T55" s="282"/>
      <c r="U55" s="282"/>
      <c r="V55" s="311"/>
      <c r="W55" s="293" t="s">
        <v>561</v>
      </c>
      <c r="X55" s="282"/>
      <c r="Y55" s="310"/>
      <c r="Z55" s="282"/>
      <c r="AA55" s="282"/>
      <c r="AB55" s="293"/>
      <c r="AC55" s="282"/>
      <c r="AD55" s="282"/>
      <c r="AE55" s="282"/>
    </row>
    <row r="56" spans="1:31" ht="12" x14ac:dyDescent="0.2">
      <c r="A56" s="328"/>
      <c r="B56" s="300" t="s">
        <v>65</v>
      </c>
      <c r="C56" s="477" t="s">
        <v>538</v>
      </c>
      <c r="D56" s="477"/>
      <c r="E56" s="477"/>
      <c r="F56" s="312"/>
      <c r="G56" s="312"/>
      <c r="H56" s="312"/>
      <c r="I56" s="312"/>
      <c r="J56" s="327">
        <v>405.19</v>
      </c>
      <c r="K56" s="312"/>
      <c r="L56" s="327">
        <v>4.05</v>
      </c>
      <c r="M56" s="312" t="s">
        <v>536</v>
      </c>
      <c r="N56" s="326">
        <v>79</v>
      </c>
      <c r="P56" s="282"/>
      <c r="Q56" s="282"/>
      <c r="R56" s="282"/>
      <c r="S56" s="282"/>
      <c r="T56" s="282"/>
      <c r="U56" s="282"/>
      <c r="V56" s="311"/>
      <c r="W56" s="293"/>
      <c r="X56" s="283" t="s">
        <v>538</v>
      </c>
      <c r="Y56" s="310"/>
      <c r="Z56" s="282"/>
      <c r="AA56" s="282"/>
      <c r="AB56" s="293"/>
      <c r="AC56" s="282"/>
      <c r="AD56" s="282"/>
      <c r="AE56" s="282"/>
    </row>
    <row r="57" spans="1:31" ht="12" x14ac:dyDescent="0.2">
      <c r="A57" s="328"/>
      <c r="B57" s="300" t="s">
        <v>63</v>
      </c>
      <c r="C57" s="477" t="s">
        <v>537</v>
      </c>
      <c r="D57" s="477"/>
      <c r="E57" s="477"/>
      <c r="F57" s="312"/>
      <c r="G57" s="312"/>
      <c r="H57" s="312"/>
      <c r="I57" s="312"/>
      <c r="J57" s="327">
        <v>659.5</v>
      </c>
      <c r="K57" s="312"/>
      <c r="L57" s="327">
        <v>6.6</v>
      </c>
      <c r="M57" s="312"/>
      <c r="N57" s="326"/>
      <c r="P57" s="282"/>
      <c r="Q57" s="282"/>
      <c r="R57" s="282"/>
      <c r="S57" s="282"/>
      <c r="T57" s="282"/>
      <c r="U57" s="282"/>
      <c r="V57" s="311"/>
      <c r="W57" s="293"/>
      <c r="X57" s="283" t="s">
        <v>537</v>
      </c>
      <c r="Y57" s="310"/>
      <c r="Z57" s="282"/>
      <c r="AA57" s="282"/>
      <c r="AB57" s="293"/>
      <c r="AC57" s="282"/>
      <c r="AD57" s="282"/>
      <c r="AE57" s="282"/>
    </row>
    <row r="58" spans="1:31" ht="12" x14ac:dyDescent="0.2">
      <c r="A58" s="328"/>
      <c r="B58" s="300" t="s">
        <v>62</v>
      </c>
      <c r="C58" s="477" t="s">
        <v>535</v>
      </c>
      <c r="D58" s="477"/>
      <c r="E58" s="477"/>
      <c r="F58" s="312"/>
      <c r="G58" s="312"/>
      <c r="H58" s="312"/>
      <c r="I58" s="312"/>
      <c r="J58" s="327">
        <v>77.95</v>
      </c>
      <c r="K58" s="312"/>
      <c r="L58" s="327">
        <v>0.78</v>
      </c>
      <c r="M58" s="312" t="s">
        <v>536</v>
      </c>
      <c r="N58" s="326">
        <v>15</v>
      </c>
      <c r="P58" s="282"/>
      <c r="Q58" s="282"/>
      <c r="R58" s="282"/>
      <c r="S58" s="282"/>
      <c r="T58" s="282"/>
      <c r="U58" s="282"/>
      <c r="V58" s="311"/>
      <c r="W58" s="293"/>
      <c r="X58" s="283" t="s">
        <v>535</v>
      </c>
      <c r="Y58" s="310"/>
      <c r="Z58" s="282"/>
      <c r="AA58" s="282"/>
      <c r="AB58" s="293"/>
      <c r="AC58" s="282"/>
      <c r="AD58" s="282"/>
      <c r="AE58" s="282"/>
    </row>
    <row r="59" spans="1:31" ht="12" x14ac:dyDescent="0.2">
      <c r="A59" s="328"/>
      <c r="B59" s="300" t="s">
        <v>61</v>
      </c>
      <c r="C59" s="477" t="s">
        <v>534</v>
      </c>
      <c r="D59" s="477"/>
      <c r="E59" s="477"/>
      <c r="F59" s="312"/>
      <c r="G59" s="312"/>
      <c r="H59" s="312"/>
      <c r="I59" s="312"/>
      <c r="J59" s="327">
        <v>468.29</v>
      </c>
      <c r="K59" s="312"/>
      <c r="L59" s="327">
        <v>4.68</v>
      </c>
      <c r="M59" s="312"/>
      <c r="N59" s="326"/>
      <c r="P59" s="282"/>
      <c r="Q59" s="282"/>
      <c r="R59" s="282"/>
      <c r="S59" s="282"/>
      <c r="T59" s="282"/>
      <c r="U59" s="282"/>
      <c r="V59" s="311"/>
      <c r="W59" s="293"/>
      <c r="X59" s="283" t="s">
        <v>534</v>
      </c>
      <c r="Y59" s="310"/>
      <c r="Z59" s="282"/>
      <c r="AA59" s="282"/>
      <c r="AB59" s="293"/>
      <c r="AC59" s="282"/>
      <c r="AD59" s="282"/>
      <c r="AE59" s="282"/>
    </row>
    <row r="60" spans="1:31" ht="12" x14ac:dyDescent="0.2">
      <c r="A60" s="328"/>
      <c r="B60" s="300"/>
      <c r="C60" s="477" t="s">
        <v>532</v>
      </c>
      <c r="D60" s="477"/>
      <c r="E60" s="477"/>
      <c r="F60" s="312" t="s">
        <v>531</v>
      </c>
      <c r="G60" s="312" t="s">
        <v>560</v>
      </c>
      <c r="H60" s="312"/>
      <c r="I60" s="312" t="s">
        <v>559</v>
      </c>
      <c r="J60" s="327"/>
      <c r="K60" s="312"/>
      <c r="L60" s="327"/>
      <c r="M60" s="312"/>
      <c r="N60" s="326"/>
      <c r="P60" s="282"/>
      <c r="Q60" s="282"/>
      <c r="R60" s="282"/>
      <c r="S60" s="282"/>
      <c r="T60" s="282"/>
      <c r="U60" s="282"/>
      <c r="V60" s="311"/>
      <c r="W60" s="293"/>
      <c r="X60" s="282"/>
      <c r="Y60" s="310"/>
      <c r="Z60" s="283" t="s">
        <v>532</v>
      </c>
      <c r="AA60" s="282"/>
      <c r="AB60" s="293"/>
      <c r="AC60" s="282"/>
      <c r="AD60" s="282"/>
      <c r="AE60" s="282"/>
    </row>
    <row r="61" spans="1:31" ht="12" x14ac:dyDescent="0.2">
      <c r="A61" s="328"/>
      <c r="B61" s="300"/>
      <c r="C61" s="477" t="s">
        <v>529</v>
      </c>
      <c r="D61" s="477"/>
      <c r="E61" s="477"/>
      <c r="F61" s="312" t="s">
        <v>531</v>
      </c>
      <c r="G61" s="312" t="s">
        <v>558</v>
      </c>
      <c r="H61" s="312"/>
      <c r="I61" s="312" t="s">
        <v>557</v>
      </c>
      <c r="J61" s="327"/>
      <c r="K61" s="312"/>
      <c r="L61" s="327"/>
      <c r="M61" s="312"/>
      <c r="N61" s="326"/>
      <c r="P61" s="282"/>
      <c r="Q61" s="282"/>
      <c r="R61" s="282"/>
      <c r="S61" s="282"/>
      <c r="T61" s="282"/>
      <c r="U61" s="282"/>
      <c r="V61" s="311"/>
      <c r="W61" s="293"/>
      <c r="X61" s="282"/>
      <c r="Y61" s="310"/>
      <c r="Z61" s="283" t="s">
        <v>529</v>
      </c>
      <c r="AA61" s="282"/>
      <c r="AB61" s="293"/>
      <c r="AC61" s="282"/>
      <c r="AD61" s="282"/>
      <c r="AE61" s="282"/>
    </row>
    <row r="62" spans="1:31" ht="12" x14ac:dyDescent="0.2">
      <c r="A62" s="328"/>
      <c r="B62" s="300"/>
      <c r="C62" s="478" t="s">
        <v>528</v>
      </c>
      <c r="D62" s="478"/>
      <c r="E62" s="478"/>
      <c r="F62" s="325"/>
      <c r="G62" s="325"/>
      <c r="H62" s="325"/>
      <c r="I62" s="325"/>
      <c r="J62" s="330">
        <v>1532.98</v>
      </c>
      <c r="K62" s="325"/>
      <c r="L62" s="330">
        <v>15.33</v>
      </c>
      <c r="M62" s="325"/>
      <c r="N62" s="329"/>
      <c r="P62" s="282"/>
      <c r="Q62" s="282"/>
      <c r="R62" s="282"/>
      <c r="S62" s="282"/>
      <c r="T62" s="282"/>
      <c r="U62" s="282"/>
      <c r="V62" s="311"/>
      <c r="W62" s="293"/>
      <c r="X62" s="282"/>
      <c r="Y62" s="310"/>
      <c r="Z62" s="282"/>
      <c r="AA62" s="283" t="s">
        <v>528</v>
      </c>
      <c r="AB62" s="293"/>
      <c r="AC62" s="282"/>
      <c r="AD62" s="282"/>
      <c r="AE62" s="282"/>
    </row>
    <row r="63" spans="1:31" ht="12" x14ac:dyDescent="0.2">
      <c r="A63" s="328"/>
      <c r="B63" s="300"/>
      <c r="C63" s="477" t="s">
        <v>527</v>
      </c>
      <c r="D63" s="477"/>
      <c r="E63" s="477"/>
      <c r="F63" s="312"/>
      <c r="G63" s="312"/>
      <c r="H63" s="312"/>
      <c r="I63" s="312"/>
      <c r="J63" s="327"/>
      <c r="K63" s="312"/>
      <c r="L63" s="327">
        <v>4.83</v>
      </c>
      <c r="M63" s="312"/>
      <c r="N63" s="326">
        <v>94</v>
      </c>
      <c r="P63" s="282"/>
      <c r="Q63" s="282"/>
      <c r="R63" s="282"/>
      <c r="S63" s="282"/>
      <c r="T63" s="282"/>
      <c r="U63" s="282"/>
      <c r="V63" s="311"/>
      <c r="W63" s="293"/>
      <c r="X63" s="282"/>
      <c r="Y63" s="310"/>
      <c r="Z63" s="283" t="s">
        <v>527</v>
      </c>
      <c r="AA63" s="282"/>
      <c r="AB63" s="293"/>
      <c r="AC63" s="282"/>
      <c r="AD63" s="282"/>
      <c r="AE63" s="282"/>
    </row>
    <row r="64" spans="1:31" ht="22.5" x14ac:dyDescent="0.2">
      <c r="A64" s="328"/>
      <c r="B64" s="300" t="s">
        <v>556</v>
      </c>
      <c r="C64" s="477" t="s">
        <v>554</v>
      </c>
      <c r="D64" s="477"/>
      <c r="E64" s="477"/>
      <c r="F64" s="312" t="s">
        <v>479</v>
      </c>
      <c r="G64" s="312" t="s">
        <v>555</v>
      </c>
      <c r="H64" s="312"/>
      <c r="I64" s="312" t="s">
        <v>555</v>
      </c>
      <c r="J64" s="327"/>
      <c r="K64" s="312"/>
      <c r="L64" s="327">
        <v>4.97</v>
      </c>
      <c r="M64" s="312"/>
      <c r="N64" s="326">
        <v>97</v>
      </c>
      <c r="P64" s="282"/>
      <c r="Q64" s="282"/>
      <c r="R64" s="282"/>
      <c r="S64" s="282"/>
      <c r="T64" s="282"/>
      <c r="U64" s="282"/>
      <c r="V64" s="311"/>
      <c r="W64" s="293"/>
      <c r="X64" s="282"/>
      <c r="Y64" s="310"/>
      <c r="Z64" s="283" t="s">
        <v>554</v>
      </c>
      <c r="AA64" s="282"/>
      <c r="AB64" s="293"/>
      <c r="AC64" s="282"/>
      <c r="AD64" s="282"/>
      <c r="AE64" s="282"/>
    </row>
    <row r="65" spans="1:31" ht="22.5" x14ac:dyDescent="0.2">
      <c r="A65" s="328"/>
      <c r="B65" s="300" t="s">
        <v>553</v>
      </c>
      <c r="C65" s="477" t="s">
        <v>551</v>
      </c>
      <c r="D65" s="477"/>
      <c r="E65" s="477"/>
      <c r="F65" s="312" t="s">
        <v>479</v>
      </c>
      <c r="G65" s="312" t="s">
        <v>552</v>
      </c>
      <c r="H65" s="312"/>
      <c r="I65" s="312" t="s">
        <v>552</v>
      </c>
      <c r="J65" s="327"/>
      <c r="K65" s="312"/>
      <c r="L65" s="327">
        <v>2.9</v>
      </c>
      <c r="M65" s="312"/>
      <c r="N65" s="326">
        <v>56</v>
      </c>
      <c r="P65" s="282"/>
      <c r="Q65" s="282"/>
      <c r="R65" s="282"/>
      <c r="S65" s="282"/>
      <c r="T65" s="282"/>
      <c r="U65" s="282"/>
      <c r="V65" s="311"/>
      <c r="W65" s="293"/>
      <c r="X65" s="282"/>
      <c r="Y65" s="310"/>
      <c r="Z65" s="283" t="s">
        <v>551</v>
      </c>
      <c r="AA65" s="282"/>
      <c r="AB65" s="293"/>
      <c r="AC65" s="282"/>
      <c r="AD65" s="282"/>
      <c r="AE65" s="282"/>
    </row>
    <row r="66" spans="1:31" ht="12" x14ac:dyDescent="0.2">
      <c r="A66" s="319"/>
      <c r="B66" s="291"/>
      <c r="C66" s="476" t="s">
        <v>520</v>
      </c>
      <c r="D66" s="476"/>
      <c r="E66" s="476"/>
      <c r="F66" s="321"/>
      <c r="G66" s="321"/>
      <c r="H66" s="321"/>
      <c r="I66" s="321"/>
      <c r="J66" s="322"/>
      <c r="K66" s="321"/>
      <c r="L66" s="322">
        <v>23.2</v>
      </c>
      <c r="M66" s="325"/>
      <c r="N66" s="320"/>
      <c r="P66" s="282"/>
      <c r="Q66" s="282"/>
      <c r="R66" s="282"/>
      <c r="S66" s="282"/>
      <c r="T66" s="282"/>
      <c r="U66" s="282"/>
      <c r="V66" s="311"/>
      <c r="W66" s="293"/>
      <c r="X66" s="282"/>
      <c r="Y66" s="310"/>
      <c r="Z66" s="282"/>
      <c r="AA66" s="282"/>
      <c r="AB66" s="293" t="s">
        <v>520</v>
      </c>
      <c r="AC66" s="282"/>
      <c r="AD66" s="282"/>
      <c r="AE66" s="282"/>
    </row>
    <row r="67" spans="1:31" ht="45" x14ac:dyDescent="0.2">
      <c r="A67" s="324" t="s">
        <v>61</v>
      </c>
      <c r="B67" s="323" t="s">
        <v>550</v>
      </c>
      <c r="C67" s="476" t="s">
        <v>547</v>
      </c>
      <c r="D67" s="476"/>
      <c r="E67" s="476"/>
      <c r="F67" s="321" t="s">
        <v>549</v>
      </c>
      <c r="G67" s="321"/>
      <c r="H67" s="321"/>
      <c r="I67" s="321" t="s">
        <v>548</v>
      </c>
      <c r="J67" s="322">
        <v>100710</v>
      </c>
      <c r="K67" s="321"/>
      <c r="L67" s="322">
        <v>1007.1</v>
      </c>
      <c r="M67" s="321"/>
      <c r="N67" s="320"/>
      <c r="P67" s="282"/>
      <c r="Q67" s="282"/>
      <c r="R67" s="282"/>
      <c r="S67" s="282"/>
      <c r="T67" s="282"/>
      <c r="U67" s="282"/>
      <c r="V67" s="311"/>
      <c r="W67" s="293" t="s">
        <v>547</v>
      </c>
      <c r="X67" s="282"/>
      <c r="Y67" s="310"/>
      <c r="Z67" s="282"/>
      <c r="AA67" s="282"/>
      <c r="AB67" s="293"/>
      <c r="AC67" s="282"/>
      <c r="AD67" s="282"/>
      <c r="AE67" s="282"/>
    </row>
    <row r="68" spans="1:31" ht="12" x14ac:dyDescent="0.2">
      <c r="A68" s="319"/>
      <c r="B68" s="291"/>
      <c r="C68" s="318" t="s">
        <v>542</v>
      </c>
      <c r="D68" s="317"/>
      <c r="E68" s="317"/>
      <c r="F68" s="313"/>
      <c r="G68" s="313"/>
      <c r="H68" s="313"/>
      <c r="I68" s="313"/>
      <c r="J68" s="316"/>
      <c r="K68" s="313"/>
      <c r="L68" s="316"/>
      <c r="M68" s="315"/>
      <c r="N68" s="314"/>
      <c r="P68" s="282"/>
      <c r="Q68" s="282"/>
      <c r="R68" s="282"/>
      <c r="S68" s="282"/>
      <c r="T68" s="282"/>
      <c r="U68" s="282"/>
      <c r="V68" s="311"/>
      <c r="W68" s="293"/>
      <c r="X68" s="282"/>
      <c r="Y68" s="310"/>
      <c r="Z68" s="282"/>
      <c r="AA68" s="282"/>
      <c r="AB68" s="293"/>
      <c r="AC68" s="282"/>
      <c r="AD68" s="282"/>
      <c r="AE68" s="282"/>
    </row>
    <row r="69" spans="1:31" ht="33.75" x14ac:dyDescent="0.2">
      <c r="A69" s="324" t="s">
        <v>59</v>
      </c>
      <c r="B69" s="323" t="s">
        <v>546</v>
      </c>
      <c r="C69" s="476" t="s">
        <v>543</v>
      </c>
      <c r="D69" s="476"/>
      <c r="E69" s="476"/>
      <c r="F69" s="321" t="s">
        <v>545</v>
      </c>
      <c r="G69" s="321"/>
      <c r="H69" s="321"/>
      <c r="I69" s="321" t="s">
        <v>544</v>
      </c>
      <c r="J69" s="322">
        <v>14076</v>
      </c>
      <c r="K69" s="321"/>
      <c r="L69" s="322">
        <v>2815.2</v>
      </c>
      <c r="M69" s="321"/>
      <c r="N69" s="320"/>
      <c r="P69" s="282"/>
      <c r="Q69" s="282"/>
      <c r="R69" s="282"/>
      <c r="S69" s="282"/>
      <c r="T69" s="282"/>
      <c r="U69" s="282"/>
      <c r="V69" s="311"/>
      <c r="W69" s="293" t="s">
        <v>543</v>
      </c>
      <c r="X69" s="282"/>
      <c r="Y69" s="310"/>
      <c r="Z69" s="282"/>
      <c r="AA69" s="282"/>
      <c r="AB69" s="293"/>
      <c r="AC69" s="282"/>
      <c r="AD69" s="282"/>
      <c r="AE69" s="282"/>
    </row>
    <row r="70" spans="1:31" ht="12" x14ac:dyDescent="0.2">
      <c r="A70" s="319"/>
      <c r="B70" s="291"/>
      <c r="C70" s="318" t="s">
        <v>542</v>
      </c>
      <c r="D70" s="317"/>
      <c r="E70" s="317"/>
      <c r="F70" s="313"/>
      <c r="G70" s="313"/>
      <c r="H70" s="313"/>
      <c r="I70" s="313"/>
      <c r="J70" s="316"/>
      <c r="K70" s="313"/>
      <c r="L70" s="316"/>
      <c r="M70" s="315"/>
      <c r="N70" s="314"/>
      <c r="P70" s="282"/>
      <c r="Q70" s="282"/>
      <c r="R70" s="282"/>
      <c r="S70" s="282"/>
      <c r="T70" s="282"/>
      <c r="U70" s="282"/>
      <c r="V70" s="311"/>
      <c r="W70" s="293"/>
      <c r="X70" s="282"/>
      <c r="Y70" s="310"/>
      <c r="Z70" s="282"/>
      <c r="AA70" s="282"/>
      <c r="AB70" s="293"/>
      <c r="AC70" s="282"/>
      <c r="AD70" s="282"/>
      <c r="AE70" s="282"/>
    </row>
    <row r="71" spans="1:31" ht="33.75" x14ac:dyDescent="0.2">
      <c r="A71" s="324" t="s">
        <v>58</v>
      </c>
      <c r="B71" s="323" t="s">
        <v>541</v>
      </c>
      <c r="C71" s="476" t="s">
        <v>539</v>
      </c>
      <c r="D71" s="476"/>
      <c r="E71" s="476"/>
      <c r="F71" s="321" t="s">
        <v>540</v>
      </c>
      <c r="G71" s="321"/>
      <c r="H71" s="321"/>
      <c r="I71" s="321" t="s">
        <v>65</v>
      </c>
      <c r="J71" s="322"/>
      <c r="K71" s="321"/>
      <c r="L71" s="322"/>
      <c r="M71" s="321"/>
      <c r="N71" s="320"/>
      <c r="P71" s="282"/>
      <c r="Q71" s="282"/>
      <c r="R71" s="282"/>
      <c r="S71" s="282"/>
      <c r="T71" s="282"/>
      <c r="U71" s="282"/>
      <c r="V71" s="311"/>
      <c r="W71" s="293" t="s">
        <v>539</v>
      </c>
      <c r="X71" s="282"/>
      <c r="Y71" s="310"/>
      <c r="Z71" s="282"/>
      <c r="AA71" s="282"/>
      <c r="AB71" s="293"/>
      <c r="AC71" s="282"/>
      <c r="AD71" s="282"/>
      <c r="AE71" s="282"/>
    </row>
    <row r="72" spans="1:31" ht="12" x14ac:dyDescent="0.2">
      <c r="A72" s="328"/>
      <c r="B72" s="300" t="s">
        <v>65</v>
      </c>
      <c r="C72" s="477" t="s">
        <v>538</v>
      </c>
      <c r="D72" s="477"/>
      <c r="E72" s="477"/>
      <c r="F72" s="312"/>
      <c r="G72" s="312"/>
      <c r="H72" s="312"/>
      <c r="I72" s="312"/>
      <c r="J72" s="327">
        <v>261.44</v>
      </c>
      <c r="K72" s="312"/>
      <c r="L72" s="327">
        <v>261.44</v>
      </c>
      <c r="M72" s="312" t="s">
        <v>536</v>
      </c>
      <c r="N72" s="326">
        <v>5098</v>
      </c>
      <c r="P72" s="282"/>
      <c r="Q72" s="282"/>
      <c r="R72" s="282"/>
      <c r="S72" s="282"/>
      <c r="T72" s="282"/>
      <c r="U72" s="282"/>
      <c r="V72" s="311"/>
      <c r="W72" s="293"/>
      <c r="X72" s="283" t="s">
        <v>538</v>
      </c>
      <c r="Y72" s="310"/>
      <c r="Z72" s="282"/>
      <c r="AA72" s="282"/>
      <c r="AB72" s="293"/>
      <c r="AC72" s="282"/>
      <c r="AD72" s="282"/>
      <c r="AE72" s="282"/>
    </row>
    <row r="73" spans="1:31" ht="12" x14ac:dyDescent="0.2">
      <c r="A73" s="328"/>
      <c r="B73" s="300" t="s">
        <v>63</v>
      </c>
      <c r="C73" s="477" t="s">
        <v>537</v>
      </c>
      <c r="D73" s="477"/>
      <c r="E73" s="477"/>
      <c r="F73" s="312"/>
      <c r="G73" s="312"/>
      <c r="H73" s="312"/>
      <c r="I73" s="312"/>
      <c r="J73" s="327">
        <v>507.03</v>
      </c>
      <c r="K73" s="312"/>
      <c r="L73" s="327">
        <v>507.03</v>
      </c>
      <c r="M73" s="312"/>
      <c r="N73" s="326"/>
      <c r="P73" s="282"/>
      <c r="Q73" s="282"/>
      <c r="R73" s="282"/>
      <c r="S73" s="282"/>
      <c r="T73" s="282"/>
      <c r="U73" s="282"/>
      <c r="V73" s="311"/>
      <c r="W73" s="293"/>
      <c r="X73" s="283" t="s">
        <v>537</v>
      </c>
      <c r="Y73" s="310"/>
      <c r="Z73" s="282"/>
      <c r="AA73" s="282"/>
      <c r="AB73" s="293"/>
      <c r="AC73" s="282"/>
      <c r="AD73" s="282"/>
      <c r="AE73" s="282"/>
    </row>
    <row r="74" spans="1:31" ht="12" x14ac:dyDescent="0.2">
      <c r="A74" s="328"/>
      <c r="B74" s="300" t="s">
        <v>62</v>
      </c>
      <c r="C74" s="477" t="s">
        <v>535</v>
      </c>
      <c r="D74" s="477"/>
      <c r="E74" s="477"/>
      <c r="F74" s="312"/>
      <c r="G74" s="312"/>
      <c r="H74" s="312"/>
      <c r="I74" s="312"/>
      <c r="J74" s="327">
        <v>53.89</v>
      </c>
      <c r="K74" s="312"/>
      <c r="L74" s="327">
        <v>53.89</v>
      </c>
      <c r="M74" s="312" t="s">
        <v>536</v>
      </c>
      <c r="N74" s="326">
        <v>1051</v>
      </c>
      <c r="P74" s="282"/>
      <c r="Q74" s="282"/>
      <c r="R74" s="282"/>
      <c r="S74" s="282"/>
      <c r="T74" s="282"/>
      <c r="U74" s="282"/>
      <c r="V74" s="311"/>
      <c r="W74" s="293"/>
      <c r="X74" s="283" t="s">
        <v>535</v>
      </c>
      <c r="Y74" s="310"/>
      <c r="Z74" s="282"/>
      <c r="AA74" s="282"/>
      <c r="AB74" s="293"/>
      <c r="AC74" s="282"/>
      <c r="AD74" s="282"/>
      <c r="AE74" s="282"/>
    </row>
    <row r="75" spans="1:31" ht="12" x14ac:dyDescent="0.2">
      <c r="A75" s="328"/>
      <c r="B75" s="300" t="s">
        <v>61</v>
      </c>
      <c r="C75" s="477" t="s">
        <v>534</v>
      </c>
      <c r="D75" s="477"/>
      <c r="E75" s="477"/>
      <c r="F75" s="312"/>
      <c r="G75" s="312"/>
      <c r="H75" s="312"/>
      <c r="I75" s="312"/>
      <c r="J75" s="327">
        <v>579.61</v>
      </c>
      <c r="K75" s="312"/>
      <c r="L75" s="327">
        <v>579.61</v>
      </c>
      <c r="M75" s="312"/>
      <c r="N75" s="326"/>
      <c r="P75" s="282"/>
      <c r="Q75" s="282"/>
      <c r="R75" s="282"/>
      <c r="S75" s="282"/>
      <c r="T75" s="282"/>
      <c r="U75" s="282"/>
      <c r="V75" s="311"/>
      <c r="W75" s="293"/>
      <c r="X75" s="283" t="s">
        <v>534</v>
      </c>
      <c r="Y75" s="310"/>
      <c r="Z75" s="282"/>
      <c r="AA75" s="282"/>
      <c r="AB75" s="293"/>
      <c r="AC75" s="282"/>
      <c r="AD75" s="282"/>
      <c r="AE75" s="282"/>
    </row>
    <row r="76" spans="1:31" ht="12" x14ac:dyDescent="0.2">
      <c r="A76" s="328"/>
      <c r="B76" s="300"/>
      <c r="C76" s="477" t="s">
        <v>532</v>
      </c>
      <c r="D76" s="477"/>
      <c r="E76" s="477"/>
      <c r="F76" s="312" t="s">
        <v>531</v>
      </c>
      <c r="G76" s="312" t="s">
        <v>533</v>
      </c>
      <c r="H76" s="312"/>
      <c r="I76" s="312" t="s">
        <v>533</v>
      </c>
      <c r="J76" s="327"/>
      <c r="K76" s="312"/>
      <c r="L76" s="327"/>
      <c r="M76" s="312"/>
      <c r="N76" s="326"/>
      <c r="P76" s="282"/>
      <c r="Q76" s="282"/>
      <c r="R76" s="282"/>
      <c r="S76" s="282"/>
      <c r="T76" s="282"/>
      <c r="U76" s="282"/>
      <c r="V76" s="311"/>
      <c r="W76" s="293"/>
      <c r="X76" s="282"/>
      <c r="Y76" s="310"/>
      <c r="Z76" s="283" t="s">
        <v>532</v>
      </c>
      <c r="AA76" s="282"/>
      <c r="AB76" s="293"/>
      <c r="AC76" s="282"/>
      <c r="AD76" s="282"/>
      <c r="AE76" s="282"/>
    </row>
    <row r="77" spans="1:31" ht="12" x14ac:dyDescent="0.2">
      <c r="A77" s="328"/>
      <c r="B77" s="300"/>
      <c r="C77" s="477" t="s">
        <v>529</v>
      </c>
      <c r="D77" s="477"/>
      <c r="E77" s="477"/>
      <c r="F77" s="312" t="s">
        <v>531</v>
      </c>
      <c r="G77" s="312" t="s">
        <v>530</v>
      </c>
      <c r="H77" s="312"/>
      <c r="I77" s="312" t="s">
        <v>530</v>
      </c>
      <c r="J77" s="327"/>
      <c r="K77" s="312"/>
      <c r="L77" s="327"/>
      <c r="M77" s="312"/>
      <c r="N77" s="326"/>
      <c r="P77" s="282"/>
      <c r="Q77" s="282"/>
      <c r="R77" s="282"/>
      <c r="S77" s="282"/>
      <c r="T77" s="282"/>
      <c r="U77" s="282"/>
      <c r="V77" s="311"/>
      <c r="W77" s="293"/>
      <c r="X77" s="282"/>
      <c r="Y77" s="310"/>
      <c r="Z77" s="283" t="s">
        <v>529</v>
      </c>
      <c r="AA77" s="282"/>
      <c r="AB77" s="293"/>
      <c r="AC77" s="282"/>
      <c r="AD77" s="282"/>
      <c r="AE77" s="282"/>
    </row>
    <row r="78" spans="1:31" ht="12" x14ac:dyDescent="0.2">
      <c r="A78" s="328"/>
      <c r="B78" s="300"/>
      <c r="C78" s="478" t="s">
        <v>528</v>
      </c>
      <c r="D78" s="478"/>
      <c r="E78" s="478"/>
      <c r="F78" s="325"/>
      <c r="G78" s="325"/>
      <c r="H78" s="325"/>
      <c r="I78" s="325"/>
      <c r="J78" s="330">
        <v>1348.08</v>
      </c>
      <c r="K78" s="325"/>
      <c r="L78" s="330">
        <v>1348.08</v>
      </c>
      <c r="M78" s="325"/>
      <c r="N78" s="329"/>
      <c r="P78" s="282"/>
      <c r="Q78" s="282"/>
      <c r="R78" s="282"/>
      <c r="S78" s="282"/>
      <c r="T78" s="282"/>
      <c r="U78" s="282"/>
      <c r="V78" s="311"/>
      <c r="W78" s="293"/>
      <c r="X78" s="282"/>
      <c r="Y78" s="310"/>
      <c r="Z78" s="282"/>
      <c r="AA78" s="283" t="s">
        <v>528</v>
      </c>
      <c r="AB78" s="293"/>
      <c r="AC78" s="282"/>
      <c r="AD78" s="282"/>
      <c r="AE78" s="282"/>
    </row>
    <row r="79" spans="1:31" ht="12" x14ac:dyDescent="0.2">
      <c r="A79" s="328"/>
      <c r="B79" s="300"/>
      <c r="C79" s="477" t="s">
        <v>527</v>
      </c>
      <c r="D79" s="477"/>
      <c r="E79" s="477"/>
      <c r="F79" s="312"/>
      <c r="G79" s="312"/>
      <c r="H79" s="312"/>
      <c r="I79" s="312"/>
      <c r="J79" s="327"/>
      <c r="K79" s="312"/>
      <c r="L79" s="327">
        <v>315.33</v>
      </c>
      <c r="M79" s="312"/>
      <c r="N79" s="326">
        <v>6149</v>
      </c>
      <c r="P79" s="282"/>
      <c r="Q79" s="282"/>
      <c r="R79" s="282"/>
      <c r="S79" s="282"/>
      <c r="T79" s="282"/>
      <c r="U79" s="282"/>
      <c r="V79" s="311"/>
      <c r="W79" s="293"/>
      <c r="X79" s="282"/>
      <c r="Y79" s="310"/>
      <c r="Z79" s="283" t="s">
        <v>527</v>
      </c>
      <c r="AA79" s="282"/>
      <c r="AB79" s="293"/>
      <c r="AC79" s="282"/>
      <c r="AD79" s="282"/>
      <c r="AE79" s="282"/>
    </row>
    <row r="80" spans="1:31" ht="22.5" x14ac:dyDescent="0.2">
      <c r="A80" s="328"/>
      <c r="B80" s="300" t="s">
        <v>526</v>
      </c>
      <c r="C80" s="477" t="s">
        <v>524</v>
      </c>
      <c r="D80" s="477"/>
      <c r="E80" s="477"/>
      <c r="F80" s="312" t="s">
        <v>479</v>
      </c>
      <c r="G80" s="312" t="s">
        <v>525</v>
      </c>
      <c r="H80" s="312"/>
      <c r="I80" s="312" t="s">
        <v>525</v>
      </c>
      <c r="J80" s="327"/>
      <c r="K80" s="312"/>
      <c r="L80" s="327">
        <v>305.87</v>
      </c>
      <c r="M80" s="312"/>
      <c r="N80" s="326">
        <v>5965</v>
      </c>
      <c r="P80" s="282"/>
      <c r="Q80" s="282"/>
      <c r="R80" s="282"/>
      <c r="S80" s="282"/>
      <c r="T80" s="282"/>
      <c r="U80" s="282"/>
      <c r="V80" s="311"/>
      <c r="W80" s="293"/>
      <c r="X80" s="282"/>
      <c r="Y80" s="310"/>
      <c r="Z80" s="283" t="s">
        <v>524</v>
      </c>
      <c r="AA80" s="282"/>
      <c r="AB80" s="293"/>
      <c r="AC80" s="282"/>
      <c r="AD80" s="282"/>
      <c r="AE80" s="282"/>
    </row>
    <row r="81" spans="1:31" ht="22.5" x14ac:dyDescent="0.2">
      <c r="A81" s="328"/>
      <c r="B81" s="300" t="s">
        <v>523</v>
      </c>
      <c r="C81" s="477" t="s">
        <v>521</v>
      </c>
      <c r="D81" s="477"/>
      <c r="E81" s="477"/>
      <c r="F81" s="312" t="s">
        <v>479</v>
      </c>
      <c r="G81" s="312" t="s">
        <v>522</v>
      </c>
      <c r="H81" s="312"/>
      <c r="I81" s="312" t="s">
        <v>522</v>
      </c>
      <c r="J81" s="327"/>
      <c r="K81" s="312"/>
      <c r="L81" s="327">
        <v>160.82</v>
      </c>
      <c r="M81" s="312"/>
      <c r="N81" s="326">
        <v>3136</v>
      </c>
      <c r="P81" s="282"/>
      <c r="Q81" s="282"/>
      <c r="R81" s="282"/>
      <c r="S81" s="282"/>
      <c r="T81" s="282"/>
      <c r="U81" s="282"/>
      <c r="V81" s="311"/>
      <c r="W81" s="293"/>
      <c r="X81" s="282"/>
      <c r="Y81" s="310"/>
      <c r="Z81" s="283" t="s">
        <v>521</v>
      </c>
      <c r="AA81" s="282"/>
      <c r="AB81" s="293"/>
      <c r="AC81" s="282"/>
      <c r="AD81" s="282"/>
      <c r="AE81" s="282"/>
    </row>
    <row r="82" spans="1:31" ht="12" x14ac:dyDescent="0.2">
      <c r="A82" s="319"/>
      <c r="B82" s="291"/>
      <c r="C82" s="476" t="s">
        <v>520</v>
      </c>
      <c r="D82" s="476"/>
      <c r="E82" s="476"/>
      <c r="F82" s="321"/>
      <c r="G82" s="321"/>
      <c r="H82" s="321"/>
      <c r="I82" s="321"/>
      <c r="J82" s="322"/>
      <c r="K82" s="321"/>
      <c r="L82" s="322">
        <v>1814.77</v>
      </c>
      <c r="M82" s="325"/>
      <c r="N82" s="320"/>
      <c r="P82" s="282"/>
      <c r="Q82" s="282"/>
      <c r="R82" s="282"/>
      <c r="S82" s="282"/>
      <c r="T82" s="282"/>
      <c r="U82" s="282"/>
      <c r="V82" s="311"/>
      <c r="W82" s="293"/>
      <c r="X82" s="282"/>
      <c r="Y82" s="310"/>
      <c r="Z82" s="282"/>
      <c r="AA82" s="282"/>
      <c r="AB82" s="293" t="s">
        <v>520</v>
      </c>
      <c r="AC82" s="282"/>
      <c r="AD82" s="282"/>
      <c r="AE82" s="282"/>
    </row>
    <row r="83" spans="1:31" ht="33.75" x14ac:dyDescent="0.2">
      <c r="A83" s="324" t="s">
        <v>519</v>
      </c>
      <c r="B83" s="323" t="s">
        <v>518</v>
      </c>
      <c r="C83" s="476" t="s">
        <v>516</v>
      </c>
      <c r="D83" s="476"/>
      <c r="E83" s="476"/>
      <c r="F83" s="321" t="s">
        <v>517</v>
      </c>
      <c r="G83" s="321"/>
      <c r="H83" s="321"/>
      <c r="I83" s="321" t="s">
        <v>65</v>
      </c>
      <c r="J83" s="322">
        <v>222562.76</v>
      </c>
      <c r="K83" s="321"/>
      <c r="L83" s="322">
        <v>222562.76</v>
      </c>
      <c r="M83" s="321"/>
      <c r="N83" s="320"/>
      <c r="P83" s="282"/>
      <c r="Q83" s="282"/>
      <c r="R83" s="282"/>
      <c r="S83" s="282"/>
      <c r="T83" s="282"/>
      <c r="U83" s="282"/>
      <c r="V83" s="311"/>
      <c r="W83" s="293" t="s">
        <v>516</v>
      </c>
      <c r="X83" s="282"/>
      <c r="Y83" s="310"/>
      <c r="Z83" s="282"/>
      <c r="AA83" s="282"/>
      <c r="AB83" s="293"/>
      <c r="AC83" s="282"/>
      <c r="AD83" s="282"/>
      <c r="AE83" s="282"/>
    </row>
    <row r="84" spans="1:31" ht="12" x14ac:dyDescent="0.2">
      <c r="A84" s="319"/>
      <c r="B84" s="291"/>
      <c r="C84" s="318" t="s">
        <v>515</v>
      </c>
      <c r="D84" s="317"/>
      <c r="E84" s="317"/>
      <c r="F84" s="313"/>
      <c r="G84" s="313"/>
      <c r="H84" s="313"/>
      <c r="I84" s="313"/>
      <c r="J84" s="316"/>
      <c r="K84" s="313"/>
      <c r="L84" s="316"/>
      <c r="M84" s="315"/>
      <c r="N84" s="314"/>
      <c r="P84" s="282"/>
      <c r="Q84" s="282"/>
      <c r="R84" s="282"/>
      <c r="S84" s="282"/>
      <c r="T84" s="282"/>
      <c r="U84" s="282"/>
      <c r="V84" s="311"/>
      <c r="W84" s="293"/>
      <c r="X84" s="282"/>
      <c r="Y84" s="310"/>
      <c r="Z84" s="282"/>
      <c r="AA84" s="282"/>
      <c r="AB84" s="293"/>
      <c r="AC84" s="282"/>
      <c r="AD84" s="282"/>
      <c r="AE84" s="282"/>
    </row>
    <row r="85" spans="1:31" ht="1.5" customHeight="1" x14ac:dyDescent="0.2">
      <c r="A85" s="313"/>
      <c r="B85" s="291"/>
      <c r="C85" s="291"/>
      <c r="D85" s="291"/>
      <c r="E85" s="291"/>
      <c r="F85" s="313"/>
      <c r="G85" s="313"/>
      <c r="H85" s="313"/>
      <c r="I85" s="313"/>
      <c r="J85" s="292"/>
      <c r="K85" s="313"/>
      <c r="L85" s="292"/>
      <c r="M85" s="312"/>
      <c r="N85" s="292"/>
      <c r="P85" s="282"/>
      <c r="Q85" s="282"/>
      <c r="R85" s="282"/>
      <c r="S85" s="282"/>
      <c r="T85" s="282"/>
      <c r="U85" s="282"/>
      <c r="V85" s="311"/>
      <c r="W85" s="293"/>
      <c r="X85" s="282"/>
      <c r="Y85" s="310"/>
      <c r="Z85" s="282"/>
      <c r="AA85" s="282"/>
      <c r="AB85" s="293"/>
      <c r="AC85" s="282"/>
      <c r="AD85" s="282"/>
      <c r="AE85" s="282"/>
    </row>
    <row r="86" spans="1:31" ht="2.25" customHeight="1" x14ac:dyDescent="0.2">
      <c r="B86" s="309"/>
      <c r="C86" s="309"/>
      <c r="D86" s="309"/>
      <c r="E86" s="309"/>
      <c r="F86" s="309"/>
      <c r="G86" s="309"/>
      <c r="H86" s="309"/>
      <c r="I86" s="309"/>
      <c r="J86" s="309"/>
      <c r="K86" s="309"/>
      <c r="L86" s="308"/>
      <c r="M86" s="307"/>
      <c r="N86" s="306"/>
      <c r="P86" s="282"/>
      <c r="Q86" s="282"/>
      <c r="R86" s="282"/>
      <c r="S86" s="282"/>
      <c r="T86" s="282"/>
      <c r="U86" s="282"/>
      <c r="V86" s="282"/>
      <c r="W86" s="282"/>
      <c r="X86" s="282"/>
      <c r="Y86" s="282"/>
      <c r="Z86" s="282"/>
      <c r="AA86" s="282"/>
      <c r="AB86" s="282"/>
      <c r="AC86" s="282"/>
      <c r="AD86" s="282"/>
      <c r="AE86" s="282"/>
    </row>
    <row r="87" spans="1:31" x14ac:dyDescent="0.2">
      <c r="A87" s="305"/>
      <c r="B87" s="304"/>
      <c r="C87" s="476" t="s">
        <v>514</v>
      </c>
      <c r="D87" s="476"/>
      <c r="E87" s="476"/>
      <c r="F87" s="476"/>
      <c r="G87" s="476"/>
      <c r="H87" s="476"/>
      <c r="I87" s="476"/>
      <c r="J87" s="476"/>
      <c r="K87" s="476"/>
      <c r="L87" s="303"/>
      <c r="M87" s="302"/>
      <c r="N87" s="301"/>
      <c r="P87" s="282"/>
      <c r="Q87" s="282"/>
      <c r="R87" s="282"/>
      <c r="S87" s="282"/>
      <c r="T87" s="282"/>
      <c r="U87" s="282"/>
      <c r="V87" s="282"/>
      <c r="W87" s="282"/>
      <c r="X87" s="282"/>
      <c r="Y87" s="282"/>
      <c r="Z87" s="282"/>
      <c r="AA87" s="282"/>
      <c r="AB87" s="282"/>
      <c r="AC87" s="293" t="s">
        <v>514</v>
      </c>
      <c r="AD87" s="282"/>
      <c r="AE87" s="282"/>
    </row>
    <row r="88" spans="1:31" x14ac:dyDescent="0.2">
      <c r="A88" s="296"/>
      <c r="B88" s="300"/>
      <c r="C88" s="477" t="s">
        <v>513</v>
      </c>
      <c r="D88" s="477"/>
      <c r="E88" s="477"/>
      <c r="F88" s="477"/>
      <c r="G88" s="477"/>
      <c r="H88" s="477"/>
      <c r="I88" s="477"/>
      <c r="J88" s="477"/>
      <c r="K88" s="477"/>
      <c r="L88" s="299">
        <v>8066.55</v>
      </c>
      <c r="M88" s="298"/>
      <c r="N88" s="297">
        <v>58375</v>
      </c>
      <c r="P88" s="282"/>
      <c r="Q88" s="282"/>
      <c r="R88" s="282"/>
      <c r="S88" s="282"/>
      <c r="T88" s="282"/>
      <c r="U88" s="282"/>
      <c r="V88" s="282"/>
      <c r="W88" s="282"/>
      <c r="X88" s="282"/>
      <c r="Y88" s="282"/>
      <c r="Z88" s="282"/>
      <c r="AA88" s="282"/>
      <c r="AB88" s="282"/>
      <c r="AC88" s="293"/>
      <c r="AD88" s="283" t="s">
        <v>513</v>
      </c>
      <c r="AE88" s="282"/>
    </row>
    <row r="89" spans="1:31" x14ac:dyDescent="0.2">
      <c r="A89" s="296"/>
      <c r="B89" s="300"/>
      <c r="C89" s="477" t="s">
        <v>506</v>
      </c>
      <c r="D89" s="477"/>
      <c r="E89" s="477"/>
      <c r="F89" s="477"/>
      <c r="G89" s="477"/>
      <c r="H89" s="477"/>
      <c r="I89" s="477"/>
      <c r="J89" s="477"/>
      <c r="K89" s="477"/>
      <c r="L89" s="299"/>
      <c r="M89" s="298"/>
      <c r="N89" s="297"/>
      <c r="P89" s="282"/>
      <c r="Q89" s="282"/>
      <c r="R89" s="282"/>
      <c r="S89" s="282"/>
      <c r="T89" s="282"/>
      <c r="U89" s="282"/>
      <c r="V89" s="282"/>
      <c r="W89" s="282"/>
      <c r="X89" s="282"/>
      <c r="Y89" s="282"/>
      <c r="Z89" s="282"/>
      <c r="AA89" s="282"/>
      <c r="AB89" s="282"/>
      <c r="AC89" s="293"/>
      <c r="AD89" s="283" t="s">
        <v>506</v>
      </c>
      <c r="AE89" s="282"/>
    </row>
    <row r="90" spans="1:31" x14ac:dyDescent="0.2">
      <c r="A90" s="296"/>
      <c r="B90" s="300"/>
      <c r="C90" s="477" t="s">
        <v>512</v>
      </c>
      <c r="D90" s="477"/>
      <c r="E90" s="477"/>
      <c r="F90" s="477"/>
      <c r="G90" s="477"/>
      <c r="H90" s="477"/>
      <c r="I90" s="477"/>
      <c r="J90" s="477"/>
      <c r="K90" s="477"/>
      <c r="L90" s="299">
        <v>350.61</v>
      </c>
      <c r="M90" s="298"/>
      <c r="N90" s="297">
        <v>6837</v>
      </c>
      <c r="P90" s="282"/>
      <c r="Q90" s="282"/>
      <c r="R90" s="282"/>
      <c r="S90" s="282"/>
      <c r="T90" s="282"/>
      <c r="U90" s="282"/>
      <c r="V90" s="282"/>
      <c r="W90" s="282"/>
      <c r="X90" s="282"/>
      <c r="Y90" s="282"/>
      <c r="Z90" s="282"/>
      <c r="AA90" s="282"/>
      <c r="AB90" s="282"/>
      <c r="AC90" s="293"/>
      <c r="AD90" s="283" t="s">
        <v>512</v>
      </c>
      <c r="AE90" s="282"/>
    </row>
    <row r="91" spans="1:31" x14ac:dyDescent="0.2">
      <c r="A91" s="296"/>
      <c r="B91" s="300"/>
      <c r="C91" s="477" t="s">
        <v>511</v>
      </c>
      <c r="D91" s="477"/>
      <c r="E91" s="477"/>
      <c r="F91" s="477"/>
      <c r="G91" s="477"/>
      <c r="H91" s="477"/>
      <c r="I91" s="477"/>
      <c r="J91" s="477"/>
      <c r="K91" s="477"/>
      <c r="L91" s="299">
        <v>733.95</v>
      </c>
      <c r="M91" s="298"/>
      <c r="N91" s="297">
        <v>5806</v>
      </c>
      <c r="P91" s="282"/>
      <c r="Q91" s="282"/>
      <c r="R91" s="282"/>
      <c r="S91" s="282"/>
      <c r="T91" s="282"/>
      <c r="U91" s="282"/>
      <c r="V91" s="282"/>
      <c r="W91" s="282"/>
      <c r="X91" s="282"/>
      <c r="Y91" s="282"/>
      <c r="Z91" s="282"/>
      <c r="AA91" s="282"/>
      <c r="AB91" s="282"/>
      <c r="AC91" s="293"/>
      <c r="AD91" s="283" t="s">
        <v>511</v>
      </c>
      <c r="AE91" s="282"/>
    </row>
    <row r="92" spans="1:31" x14ac:dyDescent="0.2">
      <c r="A92" s="296"/>
      <c r="B92" s="300"/>
      <c r="C92" s="477" t="s">
        <v>510</v>
      </c>
      <c r="D92" s="477"/>
      <c r="E92" s="477"/>
      <c r="F92" s="477"/>
      <c r="G92" s="477"/>
      <c r="H92" s="477"/>
      <c r="I92" s="477"/>
      <c r="J92" s="477"/>
      <c r="K92" s="477"/>
      <c r="L92" s="299">
        <v>76.55</v>
      </c>
      <c r="M92" s="298"/>
      <c r="N92" s="297">
        <v>1493</v>
      </c>
      <c r="P92" s="282"/>
      <c r="Q92" s="282"/>
      <c r="R92" s="282"/>
      <c r="S92" s="282"/>
      <c r="T92" s="282"/>
      <c r="U92" s="282"/>
      <c r="V92" s="282"/>
      <c r="W92" s="282"/>
      <c r="X92" s="282"/>
      <c r="Y92" s="282"/>
      <c r="Z92" s="282"/>
      <c r="AA92" s="282"/>
      <c r="AB92" s="282"/>
      <c r="AC92" s="293"/>
      <c r="AD92" s="283" t="s">
        <v>510</v>
      </c>
      <c r="AE92" s="282"/>
    </row>
    <row r="93" spans="1:31" x14ac:dyDescent="0.2">
      <c r="A93" s="296"/>
      <c r="B93" s="300"/>
      <c r="C93" s="477" t="s">
        <v>509</v>
      </c>
      <c r="D93" s="477"/>
      <c r="E93" s="477"/>
      <c r="F93" s="477"/>
      <c r="G93" s="477"/>
      <c r="H93" s="477"/>
      <c r="I93" s="477"/>
      <c r="J93" s="477"/>
      <c r="K93" s="477"/>
      <c r="L93" s="299">
        <v>6981.99</v>
      </c>
      <c r="M93" s="298"/>
      <c r="N93" s="297">
        <v>45732</v>
      </c>
      <c r="P93" s="282"/>
      <c r="Q93" s="282"/>
      <c r="R93" s="282"/>
      <c r="S93" s="282"/>
      <c r="T93" s="282"/>
      <c r="U93" s="282"/>
      <c r="V93" s="282"/>
      <c r="W93" s="282"/>
      <c r="X93" s="282"/>
      <c r="Y93" s="282"/>
      <c r="Z93" s="282"/>
      <c r="AA93" s="282"/>
      <c r="AB93" s="282"/>
      <c r="AC93" s="293"/>
      <c r="AD93" s="283" t="s">
        <v>509</v>
      </c>
      <c r="AE93" s="282"/>
    </row>
    <row r="94" spans="1:31" x14ac:dyDescent="0.2">
      <c r="A94" s="296"/>
      <c r="B94" s="300"/>
      <c r="C94" s="477" t="s">
        <v>508</v>
      </c>
      <c r="D94" s="477"/>
      <c r="E94" s="477"/>
      <c r="F94" s="477"/>
      <c r="G94" s="477"/>
      <c r="H94" s="477"/>
      <c r="I94" s="477"/>
      <c r="J94" s="477"/>
      <c r="K94" s="477"/>
      <c r="L94" s="299">
        <v>6900.75</v>
      </c>
      <c r="M94" s="298"/>
      <c r="N94" s="297">
        <v>49025</v>
      </c>
      <c r="P94" s="282"/>
      <c r="Q94" s="282"/>
      <c r="R94" s="282"/>
      <c r="S94" s="282"/>
      <c r="T94" s="282"/>
      <c r="U94" s="282"/>
      <c r="V94" s="282"/>
      <c r="W94" s="282"/>
      <c r="X94" s="282"/>
      <c r="Y94" s="282"/>
      <c r="Z94" s="282"/>
      <c r="AA94" s="282"/>
      <c r="AB94" s="282"/>
      <c r="AC94" s="293"/>
      <c r="AD94" s="283" t="s">
        <v>508</v>
      </c>
      <c r="AE94" s="282"/>
    </row>
    <row r="95" spans="1:31" x14ac:dyDescent="0.2">
      <c r="A95" s="296"/>
      <c r="B95" s="300"/>
      <c r="C95" s="477" t="s">
        <v>506</v>
      </c>
      <c r="D95" s="477"/>
      <c r="E95" s="477"/>
      <c r="F95" s="477"/>
      <c r="G95" s="477"/>
      <c r="H95" s="477"/>
      <c r="I95" s="477"/>
      <c r="J95" s="477"/>
      <c r="K95" s="477"/>
      <c r="L95" s="299"/>
      <c r="M95" s="298"/>
      <c r="N95" s="297"/>
      <c r="P95" s="282"/>
      <c r="Q95" s="282"/>
      <c r="R95" s="282"/>
      <c r="S95" s="282"/>
      <c r="T95" s="282"/>
      <c r="U95" s="282"/>
      <c r="V95" s="282"/>
      <c r="W95" s="282"/>
      <c r="X95" s="282"/>
      <c r="Y95" s="282"/>
      <c r="Z95" s="282"/>
      <c r="AA95" s="282"/>
      <c r="AB95" s="282"/>
      <c r="AC95" s="293"/>
      <c r="AD95" s="283" t="s">
        <v>506</v>
      </c>
      <c r="AE95" s="282"/>
    </row>
    <row r="96" spans="1:31" x14ac:dyDescent="0.2">
      <c r="A96" s="296"/>
      <c r="B96" s="300"/>
      <c r="C96" s="477" t="s">
        <v>505</v>
      </c>
      <c r="D96" s="477"/>
      <c r="E96" s="477"/>
      <c r="F96" s="477"/>
      <c r="G96" s="477"/>
      <c r="H96" s="477"/>
      <c r="I96" s="477"/>
      <c r="J96" s="477"/>
      <c r="K96" s="477"/>
      <c r="L96" s="299">
        <v>89.17</v>
      </c>
      <c r="M96" s="298"/>
      <c r="N96" s="297">
        <v>1739</v>
      </c>
      <c r="P96" s="282"/>
      <c r="Q96" s="282"/>
      <c r="R96" s="282"/>
      <c r="S96" s="282"/>
      <c r="T96" s="282"/>
      <c r="U96" s="282"/>
      <c r="V96" s="282"/>
      <c r="W96" s="282"/>
      <c r="X96" s="282"/>
      <c r="Y96" s="282"/>
      <c r="Z96" s="282"/>
      <c r="AA96" s="282"/>
      <c r="AB96" s="282"/>
      <c r="AC96" s="293"/>
      <c r="AD96" s="283" t="s">
        <v>505</v>
      </c>
      <c r="AE96" s="282"/>
    </row>
    <row r="97" spans="1:31" ht="45" x14ac:dyDescent="0.2">
      <c r="A97" s="296"/>
      <c r="B97" s="300" t="s">
        <v>501</v>
      </c>
      <c r="C97" s="477" t="s">
        <v>503</v>
      </c>
      <c r="D97" s="477"/>
      <c r="E97" s="477"/>
      <c r="F97" s="477"/>
      <c r="G97" s="477"/>
      <c r="H97" s="477"/>
      <c r="I97" s="477"/>
      <c r="J97" s="477"/>
      <c r="K97" s="477"/>
      <c r="L97" s="299">
        <v>226.92</v>
      </c>
      <c r="M97" s="298" t="s">
        <v>504</v>
      </c>
      <c r="N97" s="297">
        <v>1795</v>
      </c>
      <c r="P97" s="282"/>
      <c r="Q97" s="282"/>
      <c r="R97" s="282"/>
      <c r="S97" s="282"/>
      <c r="T97" s="282"/>
      <c r="U97" s="282"/>
      <c r="V97" s="282"/>
      <c r="W97" s="282"/>
      <c r="X97" s="282"/>
      <c r="Y97" s="282"/>
      <c r="Z97" s="282"/>
      <c r="AA97" s="282"/>
      <c r="AB97" s="282"/>
      <c r="AC97" s="293"/>
      <c r="AD97" s="283" t="s">
        <v>503</v>
      </c>
      <c r="AE97" s="282"/>
    </row>
    <row r="98" spans="1:31" x14ac:dyDescent="0.2">
      <c r="A98" s="296"/>
      <c r="B98" s="300"/>
      <c r="C98" s="477" t="s">
        <v>502</v>
      </c>
      <c r="D98" s="477"/>
      <c r="E98" s="477"/>
      <c r="F98" s="477"/>
      <c r="G98" s="477"/>
      <c r="H98" s="477"/>
      <c r="I98" s="477"/>
      <c r="J98" s="477"/>
      <c r="K98" s="477"/>
      <c r="L98" s="299">
        <v>22.66</v>
      </c>
      <c r="M98" s="298"/>
      <c r="N98" s="297">
        <v>442</v>
      </c>
      <c r="P98" s="282"/>
      <c r="Q98" s="282"/>
      <c r="R98" s="282"/>
      <c r="S98" s="282"/>
      <c r="T98" s="282"/>
      <c r="U98" s="282"/>
      <c r="V98" s="282"/>
      <c r="W98" s="282"/>
      <c r="X98" s="282"/>
      <c r="Y98" s="282"/>
      <c r="Z98" s="282"/>
      <c r="AA98" s="282"/>
      <c r="AB98" s="282"/>
      <c r="AC98" s="293"/>
      <c r="AD98" s="283" t="s">
        <v>502</v>
      </c>
      <c r="AE98" s="282"/>
    </row>
    <row r="99" spans="1:31" ht="45" x14ac:dyDescent="0.2">
      <c r="A99" s="296"/>
      <c r="B99" s="300" t="s">
        <v>501</v>
      </c>
      <c r="C99" s="477" t="s">
        <v>499</v>
      </c>
      <c r="D99" s="477"/>
      <c r="E99" s="477"/>
      <c r="F99" s="477"/>
      <c r="G99" s="477"/>
      <c r="H99" s="477"/>
      <c r="I99" s="477"/>
      <c r="J99" s="477"/>
      <c r="K99" s="477"/>
      <c r="L99" s="299">
        <v>6402.38</v>
      </c>
      <c r="M99" s="298" t="s">
        <v>500</v>
      </c>
      <c r="N99" s="297">
        <v>41936</v>
      </c>
      <c r="P99" s="282"/>
      <c r="Q99" s="282"/>
      <c r="R99" s="282"/>
      <c r="S99" s="282"/>
      <c r="T99" s="282"/>
      <c r="U99" s="282"/>
      <c r="V99" s="282"/>
      <c r="W99" s="282"/>
      <c r="X99" s="282"/>
      <c r="Y99" s="282"/>
      <c r="Z99" s="282"/>
      <c r="AA99" s="282"/>
      <c r="AB99" s="282"/>
      <c r="AC99" s="293"/>
      <c r="AD99" s="283" t="s">
        <v>499</v>
      </c>
      <c r="AE99" s="282"/>
    </row>
    <row r="100" spans="1:31" x14ac:dyDescent="0.2">
      <c r="A100" s="296"/>
      <c r="B100" s="300"/>
      <c r="C100" s="477" t="s">
        <v>498</v>
      </c>
      <c r="D100" s="477"/>
      <c r="E100" s="477"/>
      <c r="F100" s="477"/>
      <c r="G100" s="477"/>
      <c r="H100" s="477"/>
      <c r="I100" s="477"/>
      <c r="J100" s="477"/>
      <c r="K100" s="477"/>
      <c r="L100" s="299">
        <v>115.18</v>
      </c>
      <c r="M100" s="298"/>
      <c r="N100" s="297">
        <v>2247</v>
      </c>
      <c r="P100" s="282"/>
      <c r="Q100" s="282"/>
      <c r="R100" s="282"/>
      <c r="S100" s="282"/>
      <c r="T100" s="282"/>
      <c r="U100" s="282"/>
      <c r="V100" s="282"/>
      <c r="W100" s="282"/>
      <c r="X100" s="282"/>
      <c r="Y100" s="282"/>
      <c r="Z100" s="282"/>
      <c r="AA100" s="282"/>
      <c r="AB100" s="282"/>
      <c r="AC100" s="293"/>
      <c r="AD100" s="283" t="s">
        <v>498</v>
      </c>
      <c r="AE100" s="282"/>
    </row>
    <row r="101" spans="1:31" x14ac:dyDescent="0.2">
      <c r="A101" s="296"/>
      <c r="B101" s="300"/>
      <c r="C101" s="477" t="s">
        <v>497</v>
      </c>
      <c r="D101" s="477"/>
      <c r="E101" s="477"/>
      <c r="F101" s="477"/>
      <c r="G101" s="477"/>
      <c r="H101" s="477"/>
      <c r="I101" s="477"/>
      <c r="J101" s="477"/>
      <c r="K101" s="477"/>
      <c r="L101" s="299">
        <v>67.099999999999994</v>
      </c>
      <c r="M101" s="298"/>
      <c r="N101" s="297">
        <v>1308</v>
      </c>
      <c r="P101" s="282"/>
      <c r="Q101" s="282"/>
      <c r="R101" s="282"/>
      <c r="S101" s="282"/>
      <c r="T101" s="282"/>
      <c r="U101" s="282"/>
      <c r="V101" s="282"/>
      <c r="W101" s="282"/>
      <c r="X101" s="282"/>
      <c r="Y101" s="282"/>
      <c r="Z101" s="282"/>
      <c r="AA101" s="282"/>
      <c r="AB101" s="282"/>
      <c r="AC101" s="293"/>
      <c r="AD101" s="283" t="s">
        <v>497</v>
      </c>
      <c r="AE101" s="282"/>
    </row>
    <row r="102" spans="1:31" x14ac:dyDescent="0.2">
      <c r="A102" s="296"/>
      <c r="B102" s="300"/>
      <c r="C102" s="477" t="s">
        <v>507</v>
      </c>
      <c r="D102" s="477"/>
      <c r="E102" s="477"/>
      <c r="F102" s="477"/>
      <c r="G102" s="477"/>
      <c r="H102" s="477"/>
      <c r="I102" s="477"/>
      <c r="J102" s="477"/>
      <c r="K102" s="477"/>
      <c r="L102" s="299">
        <v>1814.77</v>
      </c>
      <c r="M102" s="298"/>
      <c r="N102" s="297">
        <v>22006</v>
      </c>
      <c r="P102" s="282"/>
      <c r="Q102" s="282"/>
      <c r="R102" s="282"/>
      <c r="S102" s="282"/>
      <c r="T102" s="282"/>
      <c r="U102" s="282"/>
      <c r="V102" s="282"/>
      <c r="W102" s="282"/>
      <c r="X102" s="282"/>
      <c r="Y102" s="282"/>
      <c r="Z102" s="282"/>
      <c r="AA102" s="282"/>
      <c r="AB102" s="282"/>
      <c r="AC102" s="293"/>
      <c r="AD102" s="283" t="s">
        <v>507</v>
      </c>
      <c r="AE102" s="282"/>
    </row>
    <row r="103" spans="1:31" x14ac:dyDescent="0.2">
      <c r="A103" s="296"/>
      <c r="B103" s="300"/>
      <c r="C103" s="477" t="s">
        <v>506</v>
      </c>
      <c r="D103" s="477"/>
      <c r="E103" s="477"/>
      <c r="F103" s="477"/>
      <c r="G103" s="477"/>
      <c r="H103" s="477"/>
      <c r="I103" s="477"/>
      <c r="J103" s="477"/>
      <c r="K103" s="477"/>
      <c r="L103" s="299"/>
      <c r="M103" s="298"/>
      <c r="N103" s="297"/>
      <c r="P103" s="282"/>
      <c r="Q103" s="282"/>
      <c r="R103" s="282"/>
      <c r="S103" s="282"/>
      <c r="T103" s="282"/>
      <c r="U103" s="282"/>
      <c r="V103" s="282"/>
      <c r="W103" s="282"/>
      <c r="X103" s="282"/>
      <c r="Y103" s="282"/>
      <c r="Z103" s="282"/>
      <c r="AA103" s="282"/>
      <c r="AB103" s="282"/>
      <c r="AC103" s="293"/>
      <c r="AD103" s="283" t="s">
        <v>506</v>
      </c>
      <c r="AE103" s="282"/>
    </row>
    <row r="104" spans="1:31" x14ac:dyDescent="0.2">
      <c r="A104" s="296"/>
      <c r="B104" s="300"/>
      <c r="C104" s="477" t="s">
        <v>505</v>
      </c>
      <c r="D104" s="477"/>
      <c r="E104" s="477"/>
      <c r="F104" s="477"/>
      <c r="G104" s="477"/>
      <c r="H104" s="477"/>
      <c r="I104" s="477"/>
      <c r="J104" s="477"/>
      <c r="K104" s="477"/>
      <c r="L104" s="299">
        <v>261.44</v>
      </c>
      <c r="M104" s="298"/>
      <c r="N104" s="297">
        <v>5098</v>
      </c>
      <c r="P104" s="282"/>
      <c r="Q104" s="282"/>
      <c r="R104" s="282"/>
      <c r="S104" s="282"/>
      <c r="T104" s="282"/>
      <c r="U104" s="282"/>
      <c r="V104" s="282"/>
      <c r="W104" s="282"/>
      <c r="X104" s="282"/>
      <c r="Y104" s="282"/>
      <c r="Z104" s="282"/>
      <c r="AA104" s="282"/>
      <c r="AB104" s="282"/>
      <c r="AC104" s="293"/>
      <c r="AD104" s="283" t="s">
        <v>505</v>
      </c>
      <c r="AE104" s="282"/>
    </row>
    <row r="105" spans="1:31" ht="45" x14ac:dyDescent="0.2">
      <c r="A105" s="296"/>
      <c r="B105" s="300" t="s">
        <v>501</v>
      </c>
      <c r="C105" s="477" t="s">
        <v>503</v>
      </c>
      <c r="D105" s="477"/>
      <c r="E105" s="477"/>
      <c r="F105" s="477"/>
      <c r="G105" s="477"/>
      <c r="H105" s="477"/>
      <c r="I105" s="477"/>
      <c r="J105" s="477"/>
      <c r="K105" s="477"/>
      <c r="L105" s="299">
        <v>507.03</v>
      </c>
      <c r="M105" s="298" t="s">
        <v>504</v>
      </c>
      <c r="N105" s="297">
        <v>4011</v>
      </c>
      <c r="P105" s="282"/>
      <c r="Q105" s="282"/>
      <c r="R105" s="282"/>
      <c r="S105" s="282"/>
      <c r="T105" s="282"/>
      <c r="U105" s="282"/>
      <c r="V105" s="282"/>
      <c r="W105" s="282"/>
      <c r="X105" s="282"/>
      <c r="Y105" s="282"/>
      <c r="Z105" s="282"/>
      <c r="AA105" s="282"/>
      <c r="AB105" s="282"/>
      <c r="AC105" s="293"/>
      <c r="AD105" s="283" t="s">
        <v>503</v>
      </c>
      <c r="AE105" s="282"/>
    </row>
    <row r="106" spans="1:31" x14ac:dyDescent="0.2">
      <c r="A106" s="296"/>
      <c r="B106" s="300"/>
      <c r="C106" s="477" t="s">
        <v>502</v>
      </c>
      <c r="D106" s="477"/>
      <c r="E106" s="477"/>
      <c r="F106" s="477"/>
      <c r="G106" s="477"/>
      <c r="H106" s="477"/>
      <c r="I106" s="477"/>
      <c r="J106" s="477"/>
      <c r="K106" s="477"/>
      <c r="L106" s="299">
        <v>53.89</v>
      </c>
      <c r="M106" s="298"/>
      <c r="N106" s="297">
        <v>1051</v>
      </c>
      <c r="P106" s="282"/>
      <c r="Q106" s="282"/>
      <c r="R106" s="282"/>
      <c r="S106" s="282"/>
      <c r="T106" s="282"/>
      <c r="U106" s="282"/>
      <c r="V106" s="282"/>
      <c r="W106" s="282"/>
      <c r="X106" s="282"/>
      <c r="Y106" s="282"/>
      <c r="Z106" s="282"/>
      <c r="AA106" s="282"/>
      <c r="AB106" s="282"/>
      <c r="AC106" s="293"/>
      <c r="AD106" s="283" t="s">
        <v>502</v>
      </c>
      <c r="AE106" s="282"/>
    </row>
    <row r="107" spans="1:31" ht="45" x14ac:dyDescent="0.2">
      <c r="A107" s="296"/>
      <c r="B107" s="300" t="s">
        <v>501</v>
      </c>
      <c r="C107" s="477" t="s">
        <v>499</v>
      </c>
      <c r="D107" s="477"/>
      <c r="E107" s="477"/>
      <c r="F107" s="477"/>
      <c r="G107" s="477"/>
      <c r="H107" s="477"/>
      <c r="I107" s="477"/>
      <c r="J107" s="477"/>
      <c r="K107" s="477"/>
      <c r="L107" s="299">
        <v>579.61</v>
      </c>
      <c r="M107" s="298" t="s">
        <v>500</v>
      </c>
      <c r="N107" s="297">
        <v>3796</v>
      </c>
      <c r="P107" s="282"/>
      <c r="Q107" s="282"/>
      <c r="R107" s="282"/>
      <c r="S107" s="282"/>
      <c r="T107" s="282"/>
      <c r="U107" s="282"/>
      <c r="V107" s="282"/>
      <c r="W107" s="282"/>
      <c r="X107" s="282"/>
      <c r="Y107" s="282"/>
      <c r="Z107" s="282"/>
      <c r="AA107" s="282"/>
      <c r="AB107" s="282"/>
      <c r="AC107" s="293"/>
      <c r="AD107" s="283" t="s">
        <v>499</v>
      </c>
      <c r="AE107" s="282"/>
    </row>
    <row r="108" spans="1:31" x14ac:dyDescent="0.2">
      <c r="A108" s="296"/>
      <c r="B108" s="300"/>
      <c r="C108" s="477" t="s">
        <v>498</v>
      </c>
      <c r="D108" s="477"/>
      <c r="E108" s="477"/>
      <c r="F108" s="477"/>
      <c r="G108" s="477"/>
      <c r="H108" s="477"/>
      <c r="I108" s="477"/>
      <c r="J108" s="477"/>
      <c r="K108" s="477"/>
      <c r="L108" s="299">
        <v>305.87</v>
      </c>
      <c r="M108" s="298"/>
      <c r="N108" s="297">
        <v>5965</v>
      </c>
      <c r="P108" s="282"/>
      <c r="Q108" s="282"/>
      <c r="R108" s="282"/>
      <c r="S108" s="282"/>
      <c r="T108" s="282"/>
      <c r="U108" s="282"/>
      <c r="V108" s="282"/>
      <c r="W108" s="282"/>
      <c r="X108" s="282"/>
      <c r="Y108" s="282"/>
      <c r="Z108" s="282"/>
      <c r="AA108" s="282"/>
      <c r="AB108" s="282"/>
      <c r="AC108" s="293"/>
      <c r="AD108" s="283" t="s">
        <v>498</v>
      </c>
      <c r="AE108" s="282"/>
    </row>
    <row r="109" spans="1:31" x14ac:dyDescent="0.2">
      <c r="A109" s="296"/>
      <c r="B109" s="300"/>
      <c r="C109" s="477" t="s">
        <v>497</v>
      </c>
      <c r="D109" s="477"/>
      <c r="E109" s="477"/>
      <c r="F109" s="477"/>
      <c r="G109" s="477"/>
      <c r="H109" s="477"/>
      <c r="I109" s="477"/>
      <c r="J109" s="477"/>
      <c r="K109" s="477"/>
      <c r="L109" s="299">
        <v>160.82</v>
      </c>
      <c r="M109" s="298"/>
      <c r="N109" s="297">
        <v>3136</v>
      </c>
      <c r="P109" s="282"/>
      <c r="Q109" s="282"/>
      <c r="R109" s="282"/>
      <c r="S109" s="282"/>
      <c r="T109" s="282"/>
      <c r="U109" s="282"/>
      <c r="V109" s="282"/>
      <c r="W109" s="282"/>
      <c r="X109" s="282"/>
      <c r="Y109" s="282"/>
      <c r="Z109" s="282"/>
      <c r="AA109" s="282"/>
      <c r="AB109" s="282"/>
      <c r="AC109" s="293"/>
      <c r="AD109" s="283" t="s">
        <v>497</v>
      </c>
      <c r="AE109" s="282"/>
    </row>
    <row r="110" spans="1:31" x14ac:dyDescent="0.2">
      <c r="A110" s="296"/>
      <c r="B110" s="300"/>
      <c r="C110" s="477" t="s">
        <v>496</v>
      </c>
      <c r="D110" s="477"/>
      <c r="E110" s="477"/>
      <c r="F110" s="477"/>
      <c r="G110" s="477"/>
      <c r="H110" s="477"/>
      <c r="I110" s="477"/>
      <c r="J110" s="477"/>
      <c r="K110" s="477"/>
      <c r="L110" s="299">
        <v>222562.76</v>
      </c>
      <c r="M110" s="298"/>
      <c r="N110" s="297">
        <v>1270833</v>
      </c>
      <c r="P110" s="282"/>
      <c r="Q110" s="282"/>
      <c r="R110" s="282"/>
      <c r="S110" s="282"/>
      <c r="T110" s="282"/>
      <c r="U110" s="282"/>
      <c r="V110" s="282"/>
      <c r="W110" s="282"/>
      <c r="X110" s="282"/>
      <c r="Y110" s="282"/>
      <c r="Z110" s="282"/>
      <c r="AA110" s="282"/>
      <c r="AB110" s="282"/>
      <c r="AC110" s="293"/>
      <c r="AD110" s="283" t="s">
        <v>496</v>
      </c>
      <c r="AE110" s="282"/>
    </row>
    <row r="111" spans="1:31" ht="45" x14ac:dyDescent="0.2">
      <c r="A111" s="296"/>
      <c r="B111" s="300" t="s">
        <v>495</v>
      </c>
      <c r="C111" s="477" t="s">
        <v>493</v>
      </c>
      <c r="D111" s="477"/>
      <c r="E111" s="477"/>
      <c r="F111" s="477"/>
      <c r="G111" s="477"/>
      <c r="H111" s="477"/>
      <c r="I111" s="477"/>
      <c r="J111" s="477"/>
      <c r="K111" s="477"/>
      <c r="L111" s="299">
        <v>222562.76</v>
      </c>
      <c r="M111" s="298" t="s">
        <v>494</v>
      </c>
      <c r="N111" s="297">
        <v>1270833</v>
      </c>
      <c r="P111" s="282"/>
      <c r="Q111" s="282"/>
      <c r="R111" s="282"/>
      <c r="S111" s="282"/>
      <c r="T111" s="282"/>
      <c r="U111" s="282"/>
      <c r="V111" s="282"/>
      <c r="W111" s="282"/>
      <c r="X111" s="282"/>
      <c r="Y111" s="282"/>
      <c r="Z111" s="282"/>
      <c r="AA111" s="282"/>
      <c r="AB111" s="282"/>
      <c r="AC111" s="293"/>
      <c r="AD111" s="283" t="s">
        <v>493</v>
      </c>
      <c r="AE111" s="282"/>
    </row>
    <row r="112" spans="1:31" x14ac:dyDescent="0.2">
      <c r="A112" s="296"/>
      <c r="B112" s="300"/>
      <c r="C112" s="477" t="s">
        <v>492</v>
      </c>
      <c r="D112" s="477"/>
      <c r="E112" s="477"/>
      <c r="F112" s="477"/>
      <c r="G112" s="477"/>
      <c r="H112" s="477"/>
      <c r="I112" s="477"/>
      <c r="J112" s="477"/>
      <c r="K112" s="477"/>
      <c r="L112" s="299">
        <v>427.16</v>
      </c>
      <c r="M112" s="298"/>
      <c r="N112" s="297">
        <v>8330</v>
      </c>
      <c r="P112" s="282"/>
      <c r="Q112" s="282"/>
      <c r="R112" s="282"/>
      <c r="S112" s="282"/>
      <c r="T112" s="282"/>
      <c r="U112" s="282"/>
      <c r="V112" s="282"/>
      <c r="W112" s="282"/>
      <c r="X112" s="282"/>
      <c r="Y112" s="282"/>
      <c r="Z112" s="282"/>
      <c r="AA112" s="282"/>
      <c r="AB112" s="282"/>
      <c r="AC112" s="293"/>
      <c r="AD112" s="283" t="s">
        <v>492</v>
      </c>
      <c r="AE112" s="282"/>
    </row>
    <row r="113" spans="1:31" x14ac:dyDescent="0.2">
      <c r="A113" s="296"/>
      <c r="B113" s="300"/>
      <c r="C113" s="477" t="s">
        <v>491</v>
      </c>
      <c r="D113" s="477"/>
      <c r="E113" s="477"/>
      <c r="F113" s="477"/>
      <c r="G113" s="477"/>
      <c r="H113" s="477"/>
      <c r="I113" s="477"/>
      <c r="J113" s="477"/>
      <c r="K113" s="477"/>
      <c r="L113" s="299">
        <v>421.05</v>
      </c>
      <c r="M113" s="298"/>
      <c r="N113" s="297">
        <v>8212</v>
      </c>
      <c r="P113" s="282"/>
      <c r="Q113" s="282"/>
      <c r="R113" s="282"/>
      <c r="S113" s="282"/>
      <c r="T113" s="282"/>
      <c r="U113" s="282"/>
      <c r="V113" s="282"/>
      <c r="W113" s="282"/>
      <c r="X113" s="282"/>
      <c r="Y113" s="282"/>
      <c r="Z113" s="282"/>
      <c r="AA113" s="282"/>
      <c r="AB113" s="282"/>
      <c r="AC113" s="293"/>
      <c r="AD113" s="283" t="s">
        <v>491</v>
      </c>
      <c r="AE113" s="282"/>
    </row>
    <row r="114" spans="1:31" x14ac:dyDescent="0.2">
      <c r="A114" s="296"/>
      <c r="B114" s="300"/>
      <c r="C114" s="477" t="s">
        <v>490</v>
      </c>
      <c r="D114" s="477"/>
      <c r="E114" s="477"/>
      <c r="F114" s="477"/>
      <c r="G114" s="477"/>
      <c r="H114" s="477"/>
      <c r="I114" s="477"/>
      <c r="J114" s="477"/>
      <c r="K114" s="477"/>
      <c r="L114" s="299">
        <v>227.92</v>
      </c>
      <c r="M114" s="298"/>
      <c r="N114" s="297">
        <v>4444</v>
      </c>
      <c r="P114" s="282"/>
      <c r="Q114" s="282"/>
      <c r="R114" s="282"/>
      <c r="S114" s="282"/>
      <c r="T114" s="282"/>
      <c r="U114" s="282"/>
      <c r="V114" s="282"/>
      <c r="W114" s="282"/>
      <c r="X114" s="282"/>
      <c r="Y114" s="282"/>
      <c r="Z114" s="282"/>
      <c r="AA114" s="282"/>
      <c r="AB114" s="282"/>
      <c r="AC114" s="293"/>
      <c r="AD114" s="283" t="s">
        <v>490</v>
      </c>
      <c r="AE114" s="282"/>
    </row>
    <row r="115" spans="1:31" x14ac:dyDescent="0.2">
      <c r="A115" s="296"/>
      <c r="B115" s="292"/>
      <c r="C115" s="496" t="s">
        <v>489</v>
      </c>
      <c r="D115" s="496"/>
      <c r="E115" s="496"/>
      <c r="F115" s="496"/>
      <c r="G115" s="496"/>
      <c r="H115" s="496"/>
      <c r="I115" s="496"/>
      <c r="J115" s="496"/>
      <c r="K115" s="496"/>
      <c r="L115" s="290">
        <v>231278.28</v>
      </c>
      <c r="M115" s="295"/>
      <c r="N115" s="294">
        <v>1341864</v>
      </c>
      <c r="P115" s="282"/>
      <c r="Q115" s="282"/>
      <c r="R115" s="282"/>
      <c r="S115" s="282"/>
      <c r="T115" s="282"/>
      <c r="U115" s="282"/>
      <c r="V115" s="282"/>
      <c r="W115" s="282"/>
      <c r="X115" s="282"/>
      <c r="Y115" s="282"/>
      <c r="Z115" s="282"/>
      <c r="AA115" s="282"/>
      <c r="AB115" s="282"/>
      <c r="AC115" s="293"/>
      <c r="AD115" s="282"/>
      <c r="AE115" s="293" t="s">
        <v>489</v>
      </c>
    </row>
    <row r="116" spans="1:31" ht="1.5" customHeight="1" x14ac:dyDescent="0.2">
      <c r="B116" s="292"/>
      <c r="C116" s="291"/>
      <c r="D116" s="291"/>
      <c r="E116" s="291"/>
      <c r="F116" s="291"/>
      <c r="G116" s="291"/>
      <c r="H116" s="291"/>
      <c r="I116" s="291"/>
      <c r="J116" s="291"/>
      <c r="K116" s="291"/>
      <c r="L116" s="290"/>
      <c r="M116" s="289"/>
      <c r="N116" s="288"/>
      <c r="P116" s="282"/>
      <c r="Q116" s="282"/>
      <c r="R116" s="282"/>
      <c r="S116" s="282"/>
      <c r="T116" s="282"/>
      <c r="U116" s="282"/>
      <c r="V116" s="282"/>
      <c r="W116" s="282"/>
      <c r="X116" s="282"/>
      <c r="Y116" s="282"/>
      <c r="Z116" s="282"/>
      <c r="AA116" s="282"/>
      <c r="AB116" s="282"/>
      <c r="AC116" s="282"/>
      <c r="AD116" s="282"/>
      <c r="AE116" s="282"/>
    </row>
    <row r="117" spans="1:31" ht="53.25" customHeight="1" x14ac:dyDescent="0.2">
      <c r="A117" s="287"/>
      <c r="B117" s="287"/>
      <c r="C117" s="287"/>
      <c r="D117" s="287"/>
      <c r="E117" s="287"/>
      <c r="F117" s="287"/>
      <c r="G117" s="287"/>
      <c r="H117" s="287"/>
      <c r="I117" s="287"/>
      <c r="J117" s="287"/>
      <c r="K117" s="287"/>
      <c r="L117" s="287"/>
      <c r="M117" s="287"/>
      <c r="N117" s="287"/>
      <c r="P117" s="282"/>
      <c r="Q117" s="282"/>
      <c r="R117" s="282"/>
      <c r="S117" s="282"/>
      <c r="T117" s="282"/>
      <c r="U117" s="282"/>
      <c r="V117" s="282"/>
      <c r="W117" s="282"/>
      <c r="X117" s="282"/>
      <c r="Y117" s="282"/>
      <c r="Z117" s="282"/>
      <c r="AA117" s="282"/>
      <c r="AB117" s="282"/>
      <c r="AC117" s="282"/>
      <c r="AD117" s="282"/>
      <c r="AE117" s="282"/>
    </row>
    <row r="118" spans="1:31" x14ac:dyDescent="0.2">
      <c r="B118" s="285" t="s">
        <v>488</v>
      </c>
      <c r="C118" s="479" t="s">
        <v>487</v>
      </c>
      <c r="D118" s="479"/>
      <c r="E118" s="479"/>
      <c r="F118" s="479"/>
      <c r="G118" s="479"/>
      <c r="H118" s="479"/>
      <c r="I118" s="479"/>
      <c r="J118" s="479"/>
      <c r="K118" s="479"/>
      <c r="L118" s="479"/>
    </row>
    <row r="119" spans="1:31" ht="13.5" customHeight="1" x14ac:dyDescent="0.2">
      <c r="B119" s="286"/>
      <c r="C119" s="480" t="s">
        <v>484</v>
      </c>
      <c r="D119" s="480"/>
      <c r="E119" s="480"/>
      <c r="F119" s="480"/>
      <c r="G119" s="480"/>
      <c r="H119" s="480"/>
      <c r="I119" s="480"/>
      <c r="J119" s="480"/>
      <c r="K119" s="480"/>
      <c r="L119" s="480"/>
    </row>
    <row r="120" spans="1:31" ht="12.75" customHeight="1" x14ac:dyDescent="0.2">
      <c r="B120" s="285" t="s">
        <v>486</v>
      </c>
      <c r="C120" s="479" t="s">
        <v>485</v>
      </c>
      <c r="D120" s="479"/>
      <c r="E120" s="479"/>
      <c r="F120" s="479"/>
      <c r="G120" s="479"/>
      <c r="H120" s="479"/>
      <c r="I120" s="479"/>
      <c r="J120" s="479"/>
      <c r="K120" s="479"/>
      <c r="L120" s="479"/>
    </row>
    <row r="121" spans="1:31" ht="13.5" customHeight="1" x14ac:dyDescent="0.2">
      <c r="C121" s="480" t="s">
        <v>484</v>
      </c>
      <c r="D121" s="480"/>
      <c r="E121" s="480"/>
      <c r="F121" s="480"/>
      <c r="G121" s="480"/>
      <c r="H121" s="480"/>
      <c r="I121" s="480"/>
      <c r="J121" s="480"/>
      <c r="K121" s="480"/>
      <c r="L121" s="480"/>
    </row>
    <row r="123" spans="1:31" x14ac:dyDescent="0.2">
      <c r="B123" s="284"/>
      <c r="D123" s="284"/>
      <c r="F123" s="284"/>
      <c r="P123" s="282"/>
      <c r="Q123" s="282"/>
      <c r="R123" s="282"/>
      <c r="S123" s="282"/>
      <c r="T123" s="282"/>
      <c r="U123" s="282"/>
      <c r="V123" s="282"/>
      <c r="W123" s="282"/>
      <c r="X123" s="282"/>
      <c r="Y123" s="282"/>
      <c r="Z123" s="282"/>
      <c r="AA123" s="282"/>
      <c r="AB123" s="282"/>
      <c r="AC123" s="282"/>
      <c r="AD123" s="282"/>
      <c r="AE123" s="282"/>
    </row>
  </sheetData>
  <mergeCells count="101">
    <mergeCell ref="C114:K114"/>
    <mergeCell ref="C115:K115"/>
    <mergeCell ref="C109:K109"/>
    <mergeCell ref="C110:K110"/>
    <mergeCell ref="C111:K111"/>
    <mergeCell ref="C112:K112"/>
    <mergeCell ref="C113:K113"/>
    <mergeCell ref="C104:K104"/>
    <mergeCell ref="C105:K105"/>
    <mergeCell ref="C106:K106"/>
    <mergeCell ref="C107:K107"/>
    <mergeCell ref="C108:K108"/>
    <mergeCell ref="C99:K99"/>
    <mergeCell ref="C100:K100"/>
    <mergeCell ref="C101:K101"/>
    <mergeCell ref="C102:K102"/>
    <mergeCell ref="C103:K103"/>
    <mergeCell ref="C79:E79"/>
    <mergeCell ref="C80:E80"/>
    <mergeCell ref="C94:K94"/>
    <mergeCell ref="C95:K95"/>
    <mergeCell ref="C96:K96"/>
    <mergeCell ref="C97:K97"/>
    <mergeCell ref="C98:K98"/>
    <mergeCell ref="C90:K90"/>
    <mergeCell ref="C91:K91"/>
    <mergeCell ref="C92:K92"/>
    <mergeCell ref="C93:K93"/>
    <mergeCell ref="K4:N4"/>
    <mergeCell ref="A4:C4"/>
    <mergeCell ref="A5:D5"/>
    <mergeCell ref="J5:N5"/>
    <mergeCell ref="A6:D6"/>
    <mergeCell ref="J6:N6"/>
    <mergeCell ref="C58:E58"/>
    <mergeCell ref="C59:E59"/>
    <mergeCell ref="C49:E49"/>
    <mergeCell ref="C50:E50"/>
    <mergeCell ref="C51:E51"/>
    <mergeCell ref="C52:E52"/>
    <mergeCell ref="C53:E53"/>
    <mergeCell ref="A20:N20"/>
    <mergeCell ref="A39:N39"/>
    <mergeCell ref="C38:E38"/>
    <mergeCell ref="C55:E55"/>
    <mergeCell ref="C56:E56"/>
    <mergeCell ref="C57:E57"/>
    <mergeCell ref="A35:A37"/>
    <mergeCell ref="M35:M37"/>
    <mergeCell ref="G35:I36"/>
    <mergeCell ref="L33:M33"/>
    <mergeCell ref="N35:N37"/>
    <mergeCell ref="J35:L36"/>
    <mergeCell ref="B35:B37"/>
    <mergeCell ref="F35:F37"/>
    <mergeCell ref="C35:E37"/>
    <mergeCell ref="D10:N10"/>
    <mergeCell ref="A13:N13"/>
    <mergeCell ref="A16:N16"/>
    <mergeCell ref="A14:N14"/>
    <mergeCell ref="A17:N17"/>
    <mergeCell ref="A18:N18"/>
    <mergeCell ref="A21:N21"/>
    <mergeCell ref="B23:F23"/>
    <mergeCell ref="B24:F24"/>
    <mergeCell ref="C118:L118"/>
    <mergeCell ref="C120:L120"/>
    <mergeCell ref="C119:L119"/>
    <mergeCell ref="C121:L121"/>
    <mergeCell ref="C40:E40"/>
    <mergeCell ref="C41:E41"/>
    <mergeCell ref="C42:E42"/>
    <mergeCell ref="C43:E43"/>
    <mergeCell ref="C44:E44"/>
    <mergeCell ref="C45:E45"/>
    <mergeCell ref="C71:E71"/>
    <mergeCell ref="C72:E72"/>
    <mergeCell ref="C73:E73"/>
    <mergeCell ref="C74:E74"/>
    <mergeCell ref="C75:E75"/>
    <mergeCell ref="C89:K89"/>
    <mergeCell ref="C76:E76"/>
    <mergeCell ref="C77:E77"/>
    <mergeCell ref="C81:E81"/>
    <mergeCell ref="C82:E82"/>
    <mergeCell ref="C83:E83"/>
    <mergeCell ref="C87:K87"/>
    <mergeCell ref="C88:K88"/>
    <mergeCell ref="C78:E78"/>
    <mergeCell ref="C67:E67"/>
    <mergeCell ref="C69:E69"/>
    <mergeCell ref="C60:E60"/>
    <mergeCell ref="C61:E61"/>
    <mergeCell ref="C62:E62"/>
    <mergeCell ref="C63:E63"/>
    <mergeCell ref="C46:E46"/>
    <mergeCell ref="C47:E47"/>
    <mergeCell ref="C48:E48"/>
    <mergeCell ref="C64:E64"/>
    <mergeCell ref="C65:E65"/>
    <mergeCell ref="C66:E66"/>
  </mergeCells>
  <printOptions horizontalCentered="1"/>
  <pageMargins left="0.39370077848434498" right="0.23622047901153601" top="0.35433071851730302" bottom="0.31496062874794001" header="0.118110239505768" footer="0.118110239505768"/>
  <pageSetup paperSize="9" orientation="landscape" r:id="rId1"/>
  <headerFooter>
    <oddHeader>&amp;LГРАНД-Смета, версия 2021.2</oddHeader>
    <oddFooter>&amp;R&amp;8Страница &amp;P</oddFooter>
  </headerFooter>
  <rowBreaks count="1" manualBreakCount="1">
    <brk id="34" max="13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Q38" sqref="Q38"/>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69</v>
      </c>
    </row>
    <row r="2" spans="1:28" s="11" customFormat="1" ht="18.75" customHeight="1" x14ac:dyDescent="0.3">
      <c r="A2" s="17"/>
      <c r="S2" s="14" t="s">
        <v>10</v>
      </c>
    </row>
    <row r="3" spans="1:28" s="11" customFormat="1" ht="18.75" x14ac:dyDescent="0.3">
      <c r="S3" s="14" t="s">
        <v>431</v>
      </c>
    </row>
    <row r="4" spans="1:28" s="11" customFormat="1" ht="18.75" customHeight="1" x14ac:dyDescent="0.2">
      <c r="A4" s="362" t="s">
        <v>440</v>
      </c>
      <c r="B4" s="362"/>
      <c r="C4" s="362"/>
      <c r="D4" s="362"/>
      <c r="E4" s="362"/>
      <c r="F4" s="362"/>
      <c r="G4" s="362"/>
      <c r="H4" s="362"/>
      <c r="I4" s="362"/>
      <c r="J4" s="362"/>
      <c r="K4" s="362"/>
      <c r="L4" s="362"/>
      <c r="M4" s="362"/>
      <c r="N4" s="362"/>
      <c r="O4" s="362"/>
      <c r="P4" s="362"/>
      <c r="Q4" s="362"/>
      <c r="R4" s="362"/>
      <c r="S4" s="362"/>
    </row>
    <row r="5" spans="1:28" s="11" customFormat="1" ht="15.75" x14ac:dyDescent="0.2">
      <c r="A5" s="16"/>
    </row>
    <row r="6" spans="1:28" s="11" customFormat="1" ht="32.25" customHeight="1" x14ac:dyDescent="0.2">
      <c r="A6" s="366" t="s">
        <v>9</v>
      </c>
      <c r="B6" s="366"/>
      <c r="C6" s="366"/>
      <c r="D6" s="366"/>
      <c r="E6" s="366"/>
      <c r="F6" s="366"/>
      <c r="G6" s="366"/>
      <c r="H6" s="366"/>
      <c r="I6" s="366"/>
      <c r="J6" s="366"/>
      <c r="K6" s="366"/>
      <c r="L6" s="366"/>
      <c r="M6" s="366"/>
      <c r="N6" s="366"/>
      <c r="O6" s="366"/>
      <c r="P6" s="366"/>
      <c r="Q6" s="366"/>
      <c r="R6" s="366"/>
      <c r="S6" s="366"/>
      <c r="T6" s="12"/>
      <c r="U6" s="12"/>
      <c r="V6" s="12"/>
      <c r="W6" s="12"/>
      <c r="X6" s="12"/>
      <c r="Y6" s="12"/>
      <c r="Z6" s="12"/>
      <c r="AA6" s="12"/>
      <c r="AB6" s="12"/>
    </row>
    <row r="7" spans="1:28" s="11" customFormat="1" ht="21.75" customHeight="1" x14ac:dyDescent="0.2">
      <c r="T7" s="12"/>
      <c r="U7" s="12"/>
      <c r="V7" s="12"/>
      <c r="W7" s="12"/>
      <c r="X7" s="12"/>
      <c r="Y7" s="12"/>
      <c r="Z7" s="12"/>
      <c r="AA7" s="12"/>
      <c r="AB7" s="12"/>
    </row>
    <row r="8" spans="1:28" s="11" customFormat="1" ht="18.75" x14ac:dyDescent="0.2">
      <c r="A8" s="371" t="s">
        <v>441</v>
      </c>
      <c r="B8" s="371"/>
      <c r="C8" s="371"/>
      <c r="D8" s="371"/>
      <c r="E8" s="371"/>
      <c r="F8" s="371"/>
      <c r="G8" s="371"/>
      <c r="H8" s="371"/>
      <c r="I8" s="371"/>
      <c r="J8" s="371"/>
      <c r="K8" s="371"/>
      <c r="L8" s="371"/>
      <c r="M8" s="371"/>
      <c r="N8" s="371"/>
      <c r="O8" s="371"/>
      <c r="P8" s="371"/>
      <c r="Q8" s="371"/>
      <c r="R8" s="371"/>
      <c r="S8" s="371"/>
      <c r="T8" s="12"/>
      <c r="U8" s="12"/>
      <c r="V8" s="12"/>
      <c r="W8" s="12"/>
      <c r="X8" s="12"/>
      <c r="Y8" s="12"/>
      <c r="Z8" s="12"/>
      <c r="AA8" s="12"/>
      <c r="AB8" s="12"/>
    </row>
    <row r="9" spans="1:28" s="11" customFormat="1" ht="18.75" x14ac:dyDescent="0.2">
      <c r="A9" s="363" t="s">
        <v>8</v>
      </c>
      <c r="B9" s="363"/>
      <c r="C9" s="363"/>
      <c r="D9" s="363"/>
      <c r="E9" s="363"/>
      <c r="F9" s="363"/>
      <c r="G9" s="363"/>
      <c r="H9" s="363"/>
      <c r="I9" s="363"/>
      <c r="J9" s="363"/>
      <c r="K9" s="363"/>
      <c r="L9" s="363"/>
      <c r="M9" s="363"/>
      <c r="N9" s="363"/>
      <c r="O9" s="363"/>
      <c r="P9" s="363"/>
      <c r="Q9" s="363"/>
      <c r="R9" s="363"/>
      <c r="S9" s="363"/>
      <c r="T9" s="12"/>
      <c r="U9" s="12"/>
      <c r="V9" s="12"/>
      <c r="W9" s="12"/>
      <c r="X9" s="12"/>
      <c r="Y9" s="12"/>
      <c r="Z9" s="12"/>
      <c r="AA9" s="12"/>
      <c r="AB9" s="12"/>
    </row>
    <row r="10" spans="1:28" s="11" customFormat="1" ht="18.75" x14ac:dyDescent="0.2">
      <c r="A10" s="366"/>
      <c r="B10" s="366"/>
      <c r="C10" s="366"/>
      <c r="D10" s="366"/>
      <c r="E10" s="366"/>
      <c r="F10" s="366"/>
      <c r="G10" s="366"/>
      <c r="H10" s="366"/>
      <c r="I10" s="366"/>
      <c r="J10" s="366"/>
      <c r="K10" s="366"/>
      <c r="L10" s="366"/>
      <c r="M10" s="366"/>
      <c r="N10" s="366"/>
      <c r="O10" s="366"/>
      <c r="P10" s="366"/>
      <c r="Q10" s="366"/>
      <c r="R10" s="366"/>
      <c r="S10" s="366"/>
      <c r="T10" s="12"/>
      <c r="U10" s="12"/>
      <c r="V10" s="12"/>
      <c r="W10" s="12"/>
      <c r="X10" s="12"/>
      <c r="Y10" s="12"/>
      <c r="Z10" s="12"/>
      <c r="AA10" s="12"/>
      <c r="AB10" s="12"/>
    </row>
    <row r="11" spans="1:28" s="11" customFormat="1" ht="18.75" x14ac:dyDescent="0.2">
      <c r="A11" s="366" t="s">
        <v>483</v>
      </c>
      <c r="B11" s="366"/>
      <c r="C11" s="366"/>
      <c r="D11" s="366"/>
      <c r="E11" s="366"/>
      <c r="F11" s="366"/>
      <c r="G11" s="366"/>
      <c r="H11" s="366"/>
      <c r="I11" s="366"/>
      <c r="J11" s="366"/>
      <c r="K11" s="366"/>
      <c r="L11" s="366"/>
      <c r="M11" s="366"/>
      <c r="N11" s="366"/>
      <c r="O11" s="366"/>
      <c r="P11" s="366"/>
      <c r="Q11" s="366"/>
      <c r="R11" s="366"/>
      <c r="S11" s="366"/>
      <c r="T11" s="12"/>
      <c r="U11" s="12"/>
      <c r="V11" s="12"/>
      <c r="W11" s="12"/>
      <c r="X11" s="12"/>
      <c r="Y11" s="12"/>
      <c r="Z11" s="12"/>
      <c r="AA11" s="12"/>
      <c r="AB11" s="12"/>
    </row>
    <row r="12" spans="1:28" s="11" customFormat="1" ht="18.75" x14ac:dyDescent="0.2">
      <c r="A12" s="363" t="s">
        <v>7</v>
      </c>
      <c r="B12" s="363"/>
      <c r="C12" s="363"/>
      <c r="D12" s="363"/>
      <c r="E12" s="363"/>
      <c r="F12" s="363"/>
      <c r="G12" s="363"/>
      <c r="H12" s="363"/>
      <c r="I12" s="363"/>
      <c r="J12" s="363"/>
      <c r="K12" s="363"/>
      <c r="L12" s="363"/>
      <c r="M12" s="363"/>
      <c r="N12" s="363"/>
      <c r="O12" s="363"/>
      <c r="P12" s="363"/>
      <c r="Q12" s="363"/>
      <c r="R12" s="363"/>
      <c r="S12" s="363"/>
      <c r="T12" s="12"/>
      <c r="U12" s="12"/>
      <c r="V12" s="12"/>
      <c r="W12" s="12"/>
      <c r="X12" s="12"/>
      <c r="Y12" s="12"/>
      <c r="Z12" s="12"/>
      <c r="AA12" s="12"/>
      <c r="AB12" s="12"/>
    </row>
    <row r="13" spans="1:28" s="8"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9"/>
      <c r="U13" s="9"/>
      <c r="V13" s="9"/>
      <c r="W13" s="9"/>
      <c r="X13" s="9"/>
      <c r="Y13" s="9"/>
      <c r="Z13" s="9"/>
      <c r="AA13" s="9"/>
      <c r="AB13" s="9"/>
    </row>
    <row r="14" spans="1:28" s="2" customFormat="1" ht="18.75" x14ac:dyDescent="0.2">
      <c r="A14" s="365" t="s">
        <v>635</v>
      </c>
      <c r="B14" s="365"/>
      <c r="C14" s="365"/>
      <c r="D14" s="365"/>
      <c r="E14" s="365"/>
      <c r="F14" s="365"/>
      <c r="G14" s="365"/>
      <c r="H14" s="365"/>
      <c r="I14" s="365"/>
      <c r="J14" s="365"/>
      <c r="K14" s="365"/>
      <c r="L14" s="365"/>
      <c r="M14" s="365"/>
      <c r="N14" s="365"/>
      <c r="O14" s="365"/>
      <c r="P14" s="365"/>
      <c r="Q14" s="365"/>
      <c r="R14" s="365"/>
      <c r="S14" s="365"/>
      <c r="T14" s="7"/>
      <c r="U14" s="7"/>
      <c r="V14" s="7"/>
      <c r="W14" s="7"/>
      <c r="X14" s="7"/>
      <c r="Y14" s="7"/>
      <c r="Z14" s="7"/>
      <c r="AA14" s="7"/>
      <c r="AB14" s="7"/>
    </row>
    <row r="15" spans="1:28" s="2" customFormat="1" ht="15" customHeight="1" x14ac:dyDescent="0.2">
      <c r="A15" s="363" t="s">
        <v>6</v>
      </c>
      <c r="B15" s="363"/>
      <c r="C15" s="363"/>
      <c r="D15" s="363"/>
      <c r="E15" s="363"/>
      <c r="F15" s="363"/>
      <c r="G15" s="363"/>
      <c r="H15" s="363"/>
      <c r="I15" s="363"/>
      <c r="J15" s="363"/>
      <c r="K15" s="363"/>
      <c r="L15" s="363"/>
      <c r="M15" s="363"/>
      <c r="N15" s="363"/>
      <c r="O15" s="363"/>
      <c r="P15" s="363"/>
      <c r="Q15" s="363"/>
      <c r="R15" s="363"/>
      <c r="S15" s="363"/>
      <c r="T15" s="5"/>
      <c r="U15" s="5"/>
      <c r="V15" s="5"/>
      <c r="W15" s="5"/>
      <c r="X15" s="5"/>
      <c r="Y15" s="5"/>
      <c r="Z15" s="5"/>
      <c r="AA15" s="5"/>
      <c r="AB15" s="5"/>
    </row>
    <row r="16" spans="1:28" s="2" customFormat="1" ht="15" customHeight="1" x14ac:dyDescent="0.2">
      <c r="A16" s="368"/>
      <c r="B16" s="368"/>
      <c r="C16" s="368"/>
      <c r="D16" s="368"/>
      <c r="E16" s="368"/>
      <c r="F16" s="368"/>
      <c r="G16" s="368"/>
      <c r="H16" s="368"/>
      <c r="I16" s="368"/>
      <c r="J16" s="368"/>
      <c r="K16" s="368"/>
      <c r="L16" s="368"/>
      <c r="M16" s="368"/>
      <c r="N16" s="368"/>
      <c r="O16" s="368"/>
      <c r="P16" s="368"/>
      <c r="Q16" s="368"/>
      <c r="R16" s="368"/>
      <c r="S16" s="368"/>
      <c r="T16" s="3"/>
      <c r="U16" s="3"/>
      <c r="V16" s="3"/>
      <c r="W16" s="3"/>
      <c r="X16" s="3"/>
      <c r="Y16" s="3"/>
    </row>
    <row r="17" spans="1:28" s="2" customFormat="1" ht="45.75" customHeight="1" x14ac:dyDescent="0.2">
      <c r="A17" s="364" t="s">
        <v>373</v>
      </c>
      <c r="B17" s="364"/>
      <c r="C17" s="364"/>
      <c r="D17" s="364"/>
      <c r="E17" s="364"/>
      <c r="F17" s="364"/>
      <c r="G17" s="364"/>
      <c r="H17" s="364"/>
      <c r="I17" s="364"/>
      <c r="J17" s="364"/>
      <c r="K17" s="364"/>
      <c r="L17" s="364"/>
      <c r="M17" s="364"/>
      <c r="N17" s="364"/>
      <c r="O17" s="364"/>
      <c r="P17" s="364"/>
      <c r="Q17" s="364"/>
      <c r="R17" s="364"/>
      <c r="S17" s="364"/>
      <c r="T17" s="6"/>
      <c r="U17" s="6"/>
      <c r="V17" s="6"/>
      <c r="W17" s="6"/>
      <c r="X17" s="6"/>
      <c r="Y17" s="6"/>
      <c r="Z17" s="6"/>
      <c r="AA17" s="6"/>
      <c r="AB17" s="6"/>
    </row>
    <row r="18" spans="1:28" s="2"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
      <c r="U18" s="3"/>
      <c r="V18" s="3"/>
      <c r="W18" s="3"/>
      <c r="X18" s="3"/>
      <c r="Y18" s="3"/>
    </row>
    <row r="19" spans="1:28" s="2" customFormat="1" ht="54" customHeight="1" x14ac:dyDescent="0.2">
      <c r="A19" s="372" t="s">
        <v>5</v>
      </c>
      <c r="B19" s="372" t="s">
        <v>100</v>
      </c>
      <c r="C19" s="373" t="s">
        <v>267</v>
      </c>
      <c r="D19" s="372" t="s">
        <v>266</v>
      </c>
      <c r="E19" s="372" t="s">
        <v>99</v>
      </c>
      <c r="F19" s="372" t="s">
        <v>98</v>
      </c>
      <c r="G19" s="372" t="s">
        <v>262</v>
      </c>
      <c r="H19" s="372" t="s">
        <v>97</v>
      </c>
      <c r="I19" s="372" t="s">
        <v>96</v>
      </c>
      <c r="J19" s="372" t="s">
        <v>95</v>
      </c>
      <c r="K19" s="372" t="s">
        <v>94</v>
      </c>
      <c r="L19" s="372" t="s">
        <v>93</v>
      </c>
      <c r="M19" s="372" t="s">
        <v>92</v>
      </c>
      <c r="N19" s="372" t="s">
        <v>91</v>
      </c>
      <c r="O19" s="372" t="s">
        <v>90</v>
      </c>
      <c r="P19" s="372" t="s">
        <v>89</v>
      </c>
      <c r="Q19" s="372" t="s">
        <v>265</v>
      </c>
      <c r="R19" s="372"/>
      <c r="S19" s="375" t="s">
        <v>367</v>
      </c>
      <c r="T19" s="3"/>
      <c r="U19" s="3"/>
      <c r="V19" s="3"/>
      <c r="W19" s="3"/>
      <c r="X19" s="3"/>
      <c r="Y19" s="3"/>
    </row>
    <row r="20" spans="1:28" s="2" customFormat="1" ht="180.75" customHeight="1" x14ac:dyDescent="0.2">
      <c r="A20" s="372"/>
      <c r="B20" s="372"/>
      <c r="C20" s="374"/>
      <c r="D20" s="372"/>
      <c r="E20" s="372"/>
      <c r="F20" s="372"/>
      <c r="G20" s="372"/>
      <c r="H20" s="372"/>
      <c r="I20" s="372"/>
      <c r="J20" s="372"/>
      <c r="K20" s="372"/>
      <c r="L20" s="372"/>
      <c r="M20" s="372"/>
      <c r="N20" s="372"/>
      <c r="O20" s="372"/>
      <c r="P20" s="372"/>
      <c r="Q20" s="44" t="s">
        <v>263</v>
      </c>
      <c r="R20" s="45" t="s">
        <v>264</v>
      </c>
      <c r="S20" s="375"/>
      <c r="T20" s="31"/>
      <c r="U20" s="31"/>
      <c r="V20" s="31"/>
      <c r="W20" s="31"/>
      <c r="X20" s="31"/>
      <c r="Y20" s="31"/>
      <c r="Z20" s="30"/>
      <c r="AA20" s="30"/>
      <c r="AB20" s="30"/>
    </row>
    <row r="21" spans="1:28" s="2" customFormat="1" ht="18.75" x14ac:dyDescent="0.2">
      <c r="A21" s="44">
        <v>1</v>
      </c>
      <c r="B21" s="49">
        <v>2</v>
      </c>
      <c r="C21" s="44">
        <v>3</v>
      </c>
      <c r="D21" s="49">
        <v>4</v>
      </c>
      <c r="E21" s="44">
        <v>5</v>
      </c>
      <c r="F21" s="49">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2" customFormat="1" ht="32.25" customHeight="1" x14ac:dyDescent="0.2">
      <c r="A22" s="44"/>
      <c r="B22" s="376" t="s">
        <v>419</v>
      </c>
      <c r="C22" s="377"/>
      <c r="D22" s="377"/>
      <c r="E22" s="377"/>
      <c r="F22" s="377"/>
      <c r="G22" s="378"/>
      <c r="H22" s="49"/>
      <c r="I22" s="49"/>
      <c r="J22" s="49"/>
      <c r="K22" s="49"/>
      <c r="L22" s="49"/>
      <c r="M22" s="49"/>
      <c r="N22" s="49"/>
      <c r="O22" s="49"/>
      <c r="P22" s="49"/>
      <c r="Q22" s="40"/>
      <c r="R22" s="4"/>
      <c r="S22" s="136"/>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B22:G22"/>
    <mergeCell ref="L19:L20"/>
    <mergeCell ref="Q19:R19"/>
    <mergeCell ref="P19:P20"/>
    <mergeCell ref="O19:O20"/>
    <mergeCell ref="N19:N20"/>
    <mergeCell ref="M19:M20"/>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5:S15"/>
    <mergeCell ref="A16:S16"/>
    <mergeCell ref="A17:S17"/>
    <mergeCell ref="A18:S18"/>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5" zoomScaleNormal="60" zoomScaleSheetLayoutView="85" workbookViewId="0">
      <selection activeCell="I25" sqref="I25"/>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7" width="9.140625" style="54" customWidth="1"/>
    <col min="8" max="8" width="12.570312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69</v>
      </c>
    </row>
    <row r="3" spans="1:20" s="11" customFormat="1" ht="18.75" customHeight="1" x14ac:dyDescent="0.3">
      <c r="A3" s="17"/>
      <c r="H3" s="15"/>
      <c r="T3" s="14" t="s">
        <v>10</v>
      </c>
    </row>
    <row r="4" spans="1:20" s="11" customFormat="1" ht="18.75" customHeight="1" x14ac:dyDescent="0.3">
      <c r="A4" s="17"/>
      <c r="H4" s="15"/>
      <c r="T4" s="14" t="s">
        <v>431</v>
      </c>
    </row>
    <row r="5" spans="1:20" s="11" customFormat="1" ht="18.75" customHeight="1" x14ac:dyDescent="0.3">
      <c r="A5" s="17"/>
      <c r="H5" s="15"/>
      <c r="T5" s="14"/>
    </row>
    <row r="6" spans="1:20" s="11" customFormat="1" x14ac:dyDescent="0.2">
      <c r="A6" s="362" t="s">
        <v>442</v>
      </c>
      <c r="B6" s="362"/>
      <c r="C6" s="362"/>
      <c r="D6" s="362"/>
      <c r="E6" s="362"/>
      <c r="F6" s="362"/>
      <c r="G6" s="362"/>
      <c r="H6" s="362"/>
      <c r="I6" s="362"/>
      <c r="J6" s="362"/>
      <c r="K6" s="362"/>
      <c r="L6" s="362"/>
      <c r="M6" s="362"/>
      <c r="N6" s="362"/>
      <c r="O6" s="362"/>
      <c r="P6" s="362"/>
      <c r="Q6" s="362"/>
      <c r="R6" s="362"/>
      <c r="S6" s="362"/>
      <c r="T6" s="362"/>
    </row>
    <row r="7" spans="1:20" s="11" customFormat="1" x14ac:dyDescent="0.2">
      <c r="A7" s="16"/>
      <c r="H7" s="15"/>
    </row>
    <row r="8" spans="1:20" s="11" customFormat="1" ht="18.75" x14ac:dyDescent="0.2">
      <c r="A8" s="366" t="s">
        <v>9</v>
      </c>
      <c r="B8" s="366"/>
      <c r="C8" s="366"/>
      <c r="D8" s="366"/>
      <c r="E8" s="366"/>
      <c r="F8" s="366"/>
      <c r="G8" s="366"/>
      <c r="H8" s="366"/>
      <c r="I8" s="366"/>
      <c r="J8" s="366"/>
      <c r="K8" s="366"/>
      <c r="L8" s="366"/>
      <c r="M8" s="366"/>
      <c r="N8" s="366"/>
      <c r="O8" s="366"/>
      <c r="P8" s="366"/>
      <c r="Q8" s="366"/>
      <c r="R8" s="366"/>
      <c r="S8" s="366"/>
      <c r="T8" s="366"/>
    </row>
    <row r="9" spans="1:20" s="11"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1" customFormat="1" ht="18.75" customHeight="1" x14ac:dyDescent="0.2">
      <c r="A10" s="365" t="s">
        <v>439</v>
      </c>
      <c r="B10" s="365"/>
      <c r="C10" s="365"/>
      <c r="D10" s="365"/>
      <c r="E10" s="365"/>
      <c r="F10" s="365"/>
      <c r="G10" s="365"/>
      <c r="H10" s="365"/>
      <c r="I10" s="365"/>
      <c r="J10" s="365"/>
      <c r="K10" s="365"/>
      <c r="L10" s="365"/>
      <c r="M10" s="365"/>
      <c r="N10" s="365"/>
      <c r="O10" s="365"/>
      <c r="P10" s="365"/>
      <c r="Q10" s="365"/>
      <c r="R10" s="365"/>
      <c r="S10" s="365"/>
      <c r="T10" s="365"/>
    </row>
    <row r="11" spans="1:20" s="11" customFormat="1" ht="18.75" customHeight="1" x14ac:dyDescent="0.2">
      <c r="A11" s="363" t="s">
        <v>8</v>
      </c>
      <c r="B11" s="363"/>
      <c r="C11" s="363"/>
      <c r="D11" s="363"/>
      <c r="E11" s="363"/>
      <c r="F11" s="363"/>
      <c r="G11" s="363"/>
      <c r="H11" s="363"/>
      <c r="I11" s="363"/>
      <c r="J11" s="363"/>
      <c r="K11" s="363"/>
      <c r="L11" s="363"/>
      <c r="M11" s="363"/>
      <c r="N11" s="363"/>
      <c r="O11" s="363"/>
      <c r="P11" s="363"/>
      <c r="Q11" s="363"/>
      <c r="R11" s="363"/>
      <c r="S11" s="363"/>
      <c r="T11" s="363"/>
    </row>
    <row r="12" spans="1:20" s="11"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1" customFormat="1" ht="18.75" customHeight="1" x14ac:dyDescent="0.2">
      <c r="A13" s="366" t="s">
        <v>483</v>
      </c>
      <c r="B13" s="365"/>
      <c r="C13" s="365"/>
      <c r="D13" s="365"/>
      <c r="E13" s="365"/>
      <c r="F13" s="365"/>
      <c r="G13" s="365"/>
      <c r="H13" s="365"/>
      <c r="I13" s="365"/>
      <c r="J13" s="365"/>
      <c r="K13" s="365"/>
      <c r="L13" s="365"/>
      <c r="M13" s="365"/>
      <c r="N13" s="365"/>
      <c r="O13" s="365"/>
      <c r="P13" s="365"/>
      <c r="Q13" s="365"/>
      <c r="R13" s="365"/>
      <c r="S13" s="365"/>
      <c r="T13" s="365"/>
    </row>
    <row r="14" spans="1:20" s="11" customFormat="1" ht="18.75" customHeight="1" x14ac:dyDescent="0.2">
      <c r="A14" s="363" t="s">
        <v>7</v>
      </c>
      <c r="B14" s="363"/>
      <c r="C14" s="363"/>
      <c r="D14" s="363"/>
      <c r="E14" s="363"/>
      <c r="F14" s="363"/>
      <c r="G14" s="363"/>
      <c r="H14" s="363"/>
      <c r="I14" s="363"/>
      <c r="J14" s="363"/>
      <c r="K14" s="363"/>
      <c r="L14" s="363"/>
      <c r="M14" s="363"/>
      <c r="N14" s="363"/>
      <c r="O14" s="363"/>
      <c r="P14" s="363"/>
      <c r="Q14" s="363"/>
      <c r="R14" s="363"/>
      <c r="S14" s="363"/>
      <c r="T14" s="363"/>
    </row>
    <row r="15" spans="1:20" s="8"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2" customFormat="1" ht="18.75" x14ac:dyDescent="0.2">
      <c r="A16" s="365" t="s">
        <v>635</v>
      </c>
      <c r="B16" s="365"/>
      <c r="C16" s="365"/>
      <c r="D16" s="365"/>
      <c r="E16" s="365"/>
      <c r="F16" s="365"/>
      <c r="G16" s="365"/>
      <c r="H16" s="365"/>
      <c r="I16" s="365"/>
      <c r="J16" s="365"/>
      <c r="K16" s="365"/>
      <c r="L16" s="365"/>
      <c r="M16" s="365"/>
      <c r="N16" s="365"/>
      <c r="O16" s="365"/>
      <c r="P16" s="365"/>
      <c r="Q16" s="365"/>
      <c r="R16" s="365"/>
      <c r="S16" s="365"/>
      <c r="T16" s="365"/>
    </row>
    <row r="17" spans="1:113" s="2" customFormat="1" ht="15" customHeight="1" x14ac:dyDescent="0.2">
      <c r="A17" s="363" t="s">
        <v>6</v>
      </c>
      <c r="B17" s="363"/>
      <c r="C17" s="363"/>
      <c r="D17" s="363"/>
      <c r="E17" s="363"/>
      <c r="F17" s="363"/>
      <c r="G17" s="363"/>
      <c r="H17" s="363"/>
      <c r="I17" s="363"/>
      <c r="J17" s="363"/>
      <c r="K17" s="363"/>
      <c r="L17" s="363"/>
      <c r="M17" s="363"/>
      <c r="N17" s="363"/>
      <c r="O17" s="363"/>
      <c r="P17" s="363"/>
      <c r="Q17" s="363"/>
      <c r="R17" s="363"/>
      <c r="S17" s="363"/>
      <c r="T17" s="363"/>
    </row>
    <row r="18" spans="1:113" s="2"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368"/>
    </row>
    <row r="19" spans="1:113" s="2" customFormat="1" ht="15" customHeight="1" x14ac:dyDescent="0.2">
      <c r="A19" s="365" t="s">
        <v>377</v>
      </c>
      <c r="B19" s="365"/>
      <c r="C19" s="365"/>
      <c r="D19" s="365"/>
      <c r="E19" s="365"/>
      <c r="F19" s="365"/>
      <c r="G19" s="365"/>
      <c r="H19" s="365"/>
      <c r="I19" s="365"/>
      <c r="J19" s="365"/>
      <c r="K19" s="365"/>
      <c r="L19" s="365"/>
      <c r="M19" s="365"/>
      <c r="N19" s="365"/>
      <c r="O19" s="365"/>
      <c r="P19" s="365"/>
      <c r="Q19" s="365"/>
      <c r="R19" s="365"/>
      <c r="S19" s="365"/>
      <c r="T19" s="365"/>
    </row>
    <row r="20" spans="1:113" s="62"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83" t="s">
        <v>5</v>
      </c>
      <c r="B21" s="386" t="s">
        <v>212</v>
      </c>
      <c r="C21" s="387"/>
      <c r="D21" s="390" t="s">
        <v>112</v>
      </c>
      <c r="E21" s="386" t="s">
        <v>395</v>
      </c>
      <c r="F21" s="387"/>
      <c r="G21" s="386" t="s">
        <v>232</v>
      </c>
      <c r="H21" s="387"/>
      <c r="I21" s="386" t="s">
        <v>111</v>
      </c>
      <c r="J21" s="387"/>
      <c r="K21" s="390" t="s">
        <v>110</v>
      </c>
      <c r="L21" s="386" t="s">
        <v>109</v>
      </c>
      <c r="M21" s="387"/>
      <c r="N21" s="386" t="s">
        <v>392</v>
      </c>
      <c r="O21" s="387"/>
      <c r="P21" s="390" t="s">
        <v>108</v>
      </c>
      <c r="Q21" s="379" t="s">
        <v>107</v>
      </c>
      <c r="R21" s="380"/>
      <c r="S21" s="379" t="s">
        <v>106</v>
      </c>
      <c r="T21" s="381"/>
    </row>
    <row r="22" spans="1:113" ht="204.75" customHeight="1" x14ac:dyDescent="0.25">
      <c r="A22" s="384"/>
      <c r="B22" s="388"/>
      <c r="C22" s="389"/>
      <c r="D22" s="393"/>
      <c r="E22" s="388"/>
      <c r="F22" s="389"/>
      <c r="G22" s="388"/>
      <c r="H22" s="389"/>
      <c r="I22" s="388"/>
      <c r="J22" s="389"/>
      <c r="K22" s="391"/>
      <c r="L22" s="388"/>
      <c r="M22" s="389"/>
      <c r="N22" s="388"/>
      <c r="O22" s="389"/>
      <c r="P22" s="391"/>
      <c r="Q22" s="112" t="s">
        <v>105</v>
      </c>
      <c r="R22" s="112" t="s">
        <v>376</v>
      </c>
      <c r="S22" s="112" t="s">
        <v>104</v>
      </c>
      <c r="T22" s="112" t="s">
        <v>103</v>
      </c>
    </row>
    <row r="23" spans="1:113" ht="51.75" customHeight="1" x14ac:dyDescent="0.25">
      <c r="A23" s="385"/>
      <c r="B23" s="144" t="s">
        <v>101</v>
      </c>
      <c r="C23" s="144" t="s">
        <v>102</v>
      </c>
      <c r="D23" s="391"/>
      <c r="E23" s="144" t="s">
        <v>101</v>
      </c>
      <c r="F23" s="144" t="s">
        <v>102</v>
      </c>
      <c r="G23" s="144" t="s">
        <v>101</v>
      </c>
      <c r="H23" s="144" t="s">
        <v>102</v>
      </c>
      <c r="I23" s="144" t="s">
        <v>101</v>
      </c>
      <c r="J23" s="144" t="s">
        <v>102</v>
      </c>
      <c r="K23" s="144" t="s">
        <v>101</v>
      </c>
      <c r="L23" s="144" t="s">
        <v>101</v>
      </c>
      <c r="M23" s="144" t="s">
        <v>102</v>
      </c>
      <c r="N23" s="144" t="s">
        <v>101</v>
      </c>
      <c r="O23" s="144" t="s">
        <v>102</v>
      </c>
      <c r="P23" s="145" t="s">
        <v>101</v>
      </c>
      <c r="Q23" s="112" t="s">
        <v>101</v>
      </c>
      <c r="R23" s="112" t="s">
        <v>101</v>
      </c>
      <c r="S23" s="112" t="s">
        <v>101</v>
      </c>
      <c r="T23" s="112" t="s">
        <v>101</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66.75" customHeight="1" x14ac:dyDescent="0.25">
      <c r="A25" s="66">
        <v>1</v>
      </c>
      <c r="B25" s="64" t="s">
        <v>420</v>
      </c>
      <c r="C25" s="198" t="s">
        <v>637</v>
      </c>
      <c r="D25" s="201" t="s">
        <v>636</v>
      </c>
      <c r="E25" s="64" t="s">
        <v>420</v>
      </c>
      <c r="F25" s="201" t="s">
        <v>634</v>
      </c>
      <c r="G25" s="64" t="s">
        <v>420</v>
      </c>
      <c r="H25" s="198" t="s">
        <v>637</v>
      </c>
      <c r="I25" s="64" t="s">
        <v>420</v>
      </c>
      <c r="J25" s="202" t="s">
        <v>429</v>
      </c>
      <c r="K25" s="63" t="s">
        <v>420</v>
      </c>
      <c r="L25" s="63" t="s">
        <v>420</v>
      </c>
      <c r="M25" s="65">
        <v>0.4</v>
      </c>
      <c r="N25" s="65" t="s">
        <v>420</v>
      </c>
      <c r="O25" s="65">
        <v>6.3E-2</v>
      </c>
      <c r="P25" s="63" t="s">
        <v>420</v>
      </c>
      <c r="Q25" s="184" t="s">
        <v>420</v>
      </c>
      <c r="R25" s="63" t="s">
        <v>420</v>
      </c>
      <c r="S25" s="63" t="s">
        <v>420</v>
      </c>
      <c r="T25" s="63" t="s">
        <v>420</v>
      </c>
    </row>
    <row r="26" spans="1:113" ht="19.5" customHeight="1" x14ac:dyDescent="0.25"/>
    <row r="27" spans="1:113" s="60" customFormat="1" ht="12.75" x14ac:dyDescent="0.2">
      <c r="B27" s="61"/>
      <c r="C27" s="61"/>
      <c r="K27" s="61"/>
    </row>
    <row r="28" spans="1:113" s="60" customFormat="1" x14ac:dyDescent="0.25">
      <c r="B28" s="58"/>
      <c r="C28" s="58"/>
      <c r="D28" s="58"/>
      <c r="E28" s="58"/>
      <c r="F28" s="58"/>
      <c r="G28" s="58"/>
      <c r="H28" s="58"/>
      <c r="I28" s="58"/>
      <c r="J28" s="58"/>
      <c r="K28" s="58"/>
      <c r="L28" s="58"/>
      <c r="M28" s="58"/>
      <c r="N28" s="58"/>
      <c r="O28" s="58"/>
      <c r="P28" s="58"/>
      <c r="Q28" s="58"/>
      <c r="R28" s="58"/>
    </row>
    <row r="29" spans="1:113" x14ac:dyDescent="0.25">
      <c r="B29" s="392"/>
      <c r="C29" s="392"/>
      <c r="D29" s="392"/>
      <c r="E29" s="392"/>
      <c r="F29" s="392"/>
      <c r="G29" s="392"/>
      <c r="H29" s="392"/>
      <c r="I29" s="392"/>
      <c r="J29" s="392"/>
      <c r="K29" s="392"/>
      <c r="L29" s="392"/>
      <c r="M29" s="392"/>
      <c r="N29" s="392"/>
      <c r="O29" s="392"/>
      <c r="P29" s="392"/>
      <c r="Q29" s="392"/>
      <c r="R29" s="392"/>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activeCell="C28" sqref="C28"/>
    </sheetView>
  </sheetViews>
  <sheetFormatPr defaultRowHeight="15" x14ac:dyDescent="0.25"/>
  <cols>
    <col min="1" max="1" width="6.140625" style="1" customWidth="1"/>
    <col min="2" max="2" width="53.5703125" style="1" customWidth="1"/>
    <col min="3" max="3" width="98.140625" style="1" customWidth="1"/>
    <col min="4" max="4" width="14.42578125" style="1" hidden="1" customWidth="1"/>
    <col min="5" max="5" width="36.5703125" style="1" hidden="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69</v>
      </c>
      <c r="E1" s="15"/>
      <c r="F1" s="15"/>
    </row>
    <row r="2" spans="1:29" s="11" customFormat="1" ht="18.75" customHeight="1" x14ac:dyDescent="0.3">
      <c r="A2" s="17"/>
      <c r="C2" s="14" t="s">
        <v>10</v>
      </c>
      <c r="E2" s="15"/>
      <c r="F2" s="15"/>
    </row>
    <row r="3" spans="1:29" s="11" customFormat="1" ht="18.75" x14ac:dyDescent="0.3">
      <c r="A3" s="16"/>
      <c r="C3" s="14" t="s">
        <v>431</v>
      </c>
      <c r="E3" s="15"/>
      <c r="F3" s="15"/>
    </row>
    <row r="4" spans="1:29" s="11" customFormat="1" ht="15.75" x14ac:dyDescent="0.2">
      <c r="A4" s="362" t="s">
        <v>438</v>
      </c>
      <c r="B4" s="362"/>
      <c r="C4" s="362"/>
      <c r="E4" s="15"/>
      <c r="F4" s="15"/>
    </row>
    <row r="5" spans="1:29" s="11" customFormat="1" ht="15.75" x14ac:dyDescent="0.2">
      <c r="A5" s="1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366" t="s">
        <v>9</v>
      </c>
      <c r="B6" s="366"/>
      <c r="C6" s="366"/>
      <c r="E6" s="15"/>
      <c r="F6" s="15"/>
      <c r="G6" s="14"/>
    </row>
    <row r="7" spans="1:29" s="11" customFormat="1" ht="18.75" x14ac:dyDescent="0.2">
      <c r="A7" s="152"/>
      <c r="B7" s="152"/>
      <c r="C7" s="152"/>
      <c r="D7" s="12"/>
      <c r="E7" s="12"/>
      <c r="F7" s="12"/>
      <c r="G7" s="12"/>
      <c r="H7" s="12"/>
      <c r="I7" s="12"/>
      <c r="J7" s="12"/>
      <c r="K7" s="12"/>
      <c r="L7" s="12"/>
      <c r="M7" s="12"/>
      <c r="N7" s="12"/>
      <c r="O7" s="12"/>
      <c r="P7" s="12"/>
      <c r="Q7" s="12"/>
      <c r="R7" s="12"/>
      <c r="S7" s="12"/>
      <c r="T7" s="12"/>
      <c r="U7" s="12"/>
    </row>
    <row r="8" spans="1:29" s="11" customFormat="1" ht="18.75" x14ac:dyDescent="0.2">
      <c r="A8" s="367" t="s">
        <v>439</v>
      </c>
      <c r="B8" s="367"/>
      <c r="C8" s="367"/>
      <c r="D8" s="13"/>
      <c r="E8" s="13"/>
      <c r="F8" s="13"/>
      <c r="G8" s="13"/>
      <c r="H8" s="12"/>
      <c r="I8" s="12"/>
      <c r="J8" s="12"/>
      <c r="K8" s="12"/>
      <c r="L8" s="12"/>
      <c r="M8" s="12"/>
      <c r="N8" s="12"/>
      <c r="O8" s="12"/>
      <c r="P8" s="12"/>
      <c r="Q8" s="12"/>
      <c r="R8" s="12"/>
      <c r="S8" s="12"/>
      <c r="T8" s="12"/>
      <c r="U8" s="12"/>
    </row>
    <row r="9" spans="1:29" s="11" customFormat="1" ht="18.75" x14ac:dyDescent="0.2">
      <c r="A9" s="363" t="s">
        <v>8</v>
      </c>
      <c r="B9" s="363"/>
      <c r="C9" s="363"/>
      <c r="D9" s="7"/>
      <c r="E9" s="7"/>
      <c r="F9" s="7"/>
      <c r="G9" s="7"/>
      <c r="H9" s="12"/>
      <c r="I9" s="12"/>
      <c r="J9" s="12"/>
      <c r="K9" s="12"/>
      <c r="L9" s="12"/>
      <c r="M9" s="12"/>
      <c r="N9" s="12"/>
      <c r="O9" s="12"/>
      <c r="P9" s="12"/>
      <c r="Q9" s="12"/>
      <c r="R9" s="12"/>
      <c r="S9" s="12"/>
      <c r="T9" s="12"/>
      <c r="U9" s="12"/>
    </row>
    <row r="10" spans="1:29" s="11" customFormat="1" ht="18.75" x14ac:dyDescent="0.2">
      <c r="A10" s="152"/>
      <c r="B10" s="152"/>
      <c r="C10" s="152"/>
      <c r="D10" s="5"/>
      <c r="E10" s="5"/>
      <c r="F10" s="5"/>
      <c r="G10" s="5"/>
      <c r="H10" s="12"/>
      <c r="I10" s="12"/>
      <c r="J10" s="12"/>
      <c r="K10" s="12"/>
      <c r="L10" s="12"/>
      <c r="M10" s="12"/>
      <c r="N10" s="12"/>
      <c r="O10" s="12"/>
      <c r="P10" s="12"/>
      <c r="Q10" s="12"/>
      <c r="R10" s="12"/>
      <c r="S10" s="12"/>
      <c r="T10" s="12"/>
      <c r="U10" s="12"/>
    </row>
    <row r="11" spans="1:29" s="11" customFormat="1" ht="18.75" x14ac:dyDescent="0.2">
      <c r="A11" s="366" t="s">
        <v>483</v>
      </c>
      <c r="B11" s="366"/>
      <c r="C11" s="366"/>
      <c r="D11" s="13"/>
      <c r="E11" s="13"/>
      <c r="F11" s="13"/>
      <c r="G11" s="13"/>
      <c r="H11" s="12"/>
      <c r="I11" s="12"/>
      <c r="J11" s="12"/>
      <c r="K11" s="12"/>
      <c r="L11" s="12"/>
      <c r="M11" s="12"/>
      <c r="N11" s="12"/>
      <c r="O11" s="12"/>
      <c r="P11" s="12"/>
      <c r="Q11" s="12"/>
      <c r="R11" s="12"/>
      <c r="S11" s="12"/>
      <c r="T11" s="12"/>
      <c r="U11" s="12"/>
    </row>
    <row r="12" spans="1:29" s="11" customFormat="1" ht="18.75" x14ac:dyDescent="0.2">
      <c r="A12" s="363" t="s">
        <v>7</v>
      </c>
      <c r="B12" s="363"/>
      <c r="C12" s="363"/>
      <c r="D12" s="7"/>
      <c r="E12" s="7"/>
      <c r="F12" s="7"/>
      <c r="G12" s="7"/>
      <c r="H12" s="12"/>
      <c r="I12" s="12"/>
      <c r="J12" s="12"/>
      <c r="K12" s="12"/>
      <c r="L12" s="12"/>
      <c r="M12" s="12"/>
      <c r="N12" s="12"/>
      <c r="O12" s="12"/>
      <c r="P12" s="12"/>
      <c r="Q12" s="12"/>
      <c r="R12" s="12"/>
      <c r="S12" s="12"/>
      <c r="T12" s="12"/>
      <c r="U12" s="12"/>
    </row>
    <row r="13" spans="1:29" s="11" customFormat="1" ht="18.75" x14ac:dyDescent="0.2">
      <c r="A13" s="153"/>
      <c r="B13" s="153"/>
      <c r="C13" s="15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71" t="s">
        <v>638</v>
      </c>
      <c r="B14" s="371"/>
      <c r="C14" s="371"/>
      <c r="D14" s="371"/>
      <c r="E14" s="371"/>
      <c r="F14" s="371"/>
      <c r="G14" s="371"/>
      <c r="H14" s="371"/>
      <c r="I14" s="371"/>
      <c r="J14" s="371"/>
      <c r="K14" s="371"/>
      <c r="L14" s="371"/>
      <c r="M14" s="371"/>
      <c r="N14" s="371"/>
      <c r="O14" s="371"/>
      <c r="P14" s="371"/>
      <c r="Q14" s="371"/>
      <c r="R14" s="371"/>
      <c r="S14" s="371"/>
      <c r="T14" s="371"/>
      <c r="U14" s="9"/>
    </row>
    <row r="15" spans="1:29" s="2" customFormat="1" ht="15.75" x14ac:dyDescent="0.2">
      <c r="A15" s="363" t="s">
        <v>6</v>
      </c>
      <c r="B15" s="363"/>
      <c r="C15" s="363"/>
      <c r="D15" s="7"/>
      <c r="E15" s="7"/>
      <c r="F15" s="7"/>
      <c r="G15" s="7"/>
      <c r="H15" s="7"/>
      <c r="I15" s="7"/>
      <c r="J15" s="7"/>
      <c r="K15" s="7"/>
      <c r="L15" s="7"/>
      <c r="M15" s="7"/>
      <c r="N15" s="7"/>
      <c r="O15" s="7"/>
      <c r="P15" s="7"/>
      <c r="Q15" s="7"/>
      <c r="R15" s="7"/>
      <c r="S15" s="7"/>
      <c r="T15" s="7"/>
      <c r="U15" s="7"/>
    </row>
    <row r="16" spans="1:29" s="2" customFormat="1" ht="15" customHeight="1" x14ac:dyDescent="0.2">
      <c r="A16" s="363"/>
      <c r="B16" s="363"/>
      <c r="C16" s="363"/>
      <c r="D16" s="5"/>
      <c r="E16" s="5"/>
      <c r="F16" s="5"/>
      <c r="G16" s="5"/>
      <c r="H16" s="5"/>
      <c r="I16" s="5"/>
      <c r="J16" s="5"/>
      <c r="K16" s="5"/>
      <c r="L16" s="5"/>
      <c r="M16" s="5"/>
      <c r="N16" s="5"/>
      <c r="O16" s="5"/>
      <c r="P16" s="5"/>
      <c r="Q16" s="5"/>
      <c r="R16" s="5"/>
      <c r="S16" s="5"/>
      <c r="T16" s="5"/>
      <c r="U16" s="5"/>
    </row>
    <row r="17" spans="1:21" s="2" customFormat="1" ht="15" customHeight="1" x14ac:dyDescent="0.2">
      <c r="A17" s="368"/>
      <c r="B17" s="368"/>
      <c r="C17" s="368"/>
      <c r="D17" s="3"/>
      <c r="E17" s="3"/>
      <c r="F17" s="3"/>
      <c r="G17" s="3"/>
      <c r="H17" s="3"/>
      <c r="I17" s="3"/>
      <c r="J17" s="3"/>
      <c r="K17" s="3"/>
      <c r="L17" s="3"/>
      <c r="M17" s="3"/>
      <c r="N17" s="3"/>
      <c r="O17" s="3"/>
      <c r="P17" s="3"/>
      <c r="Q17" s="3"/>
      <c r="R17" s="3"/>
    </row>
    <row r="18" spans="1:21" s="2" customFormat="1" ht="27.75" customHeight="1" x14ac:dyDescent="0.2">
      <c r="A18" s="364" t="s">
        <v>372</v>
      </c>
      <c r="B18" s="364"/>
      <c r="C18" s="364"/>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40" t="s">
        <v>67</v>
      </c>
      <c r="C20" s="39" t="s">
        <v>66</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39">
        <v>1</v>
      </c>
      <c r="B21" s="40">
        <v>2</v>
      </c>
      <c r="C21" s="39">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65</v>
      </c>
      <c r="B22" s="33" t="s">
        <v>381</v>
      </c>
      <c r="C22" s="162" t="s">
        <v>409</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163" t="s">
        <v>410</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412</v>
      </c>
      <c r="C24" s="193" t="s">
        <v>635</v>
      </c>
      <c r="D24" s="196"/>
      <c r="E24" s="196"/>
      <c r="F24" s="26"/>
      <c r="G24" s="26"/>
      <c r="H24" s="26"/>
      <c r="I24" s="26"/>
      <c r="J24" s="26"/>
      <c r="K24" s="26"/>
      <c r="L24" s="26"/>
      <c r="M24" s="26"/>
      <c r="N24" s="26"/>
      <c r="O24" s="26"/>
      <c r="P24" s="26"/>
      <c r="Q24" s="26"/>
      <c r="R24" s="26"/>
      <c r="S24" s="26"/>
      <c r="T24" s="26"/>
      <c r="U24" s="26"/>
    </row>
    <row r="25" spans="1:21" ht="63" customHeight="1" x14ac:dyDescent="0.25">
      <c r="A25" s="27" t="s">
        <v>61</v>
      </c>
      <c r="B25" s="29" t="s">
        <v>394</v>
      </c>
      <c r="C25" s="205" t="s">
        <v>639</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220</v>
      </c>
      <c r="C26" s="28" t="s">
        <v>411</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382</v>
      </c>
      <c r="C27" s="163" t="s">
        <v>410</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8" t="s">
        <v>430</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8" t="s">
        <v>430</v>
      </c>
      <c r="D29" s="26"/>
      <c r="E29" s="26"/>
      <c r="F29" s="26"/>
      <c r="G29" s="26"/>
      <c r="H29" s="26"/>
      <c r="I29" s="26"/>
      <c r="J29" s="26"/>
      <c r="K29" s="26"/>
      <c r="L29" s="26"/>
      <c r="M29" s="26"/>
      <c r="N29" s="26"/>
      <c r="O29" s="26"/>
      <c r="P29" s="26"/>
      <c r="Q29" s="26"/>
      <c r="R29" s="26"/>
      <c r="S29" s="26"/>
      <c r="T29" s="26"/>
      <c r="U29" s="26"/>
    </row>
    <row r="30" spans="1:21" ht="42.75" customHeight="1" x14ac:dyDescent="0.25">
      <c r="A30" s="27" t="s">
        <v>73</v>
      </c>
      <c r="B30" s="28" t="s">
        <v>53</v>
      </c>
      <c r="C30" s="28" t="s">
        <v>420</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1">
    <mergeCell ref="A4:C4"/>
    <mergeCell ref="A6:C6"/>
    <mergeCell ref="A15:C15"/>
    <mergeCell ref="A16:C16"/>
    <mergeCell ref="A17:C17"/>
    <mergeCell ref="A18:C18"/>
    <mergeCell ref="A8:C8"/>
    <mergeCell ref="A9:C9"/>
    <mergeCell ref="A11:C11"/>
    <mergeCell ref="A12:C12"/>
    <mergeCell ref="A14:T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69</v>
      </c>
    </row>
    <row r="2" spans="1:28" ht="18.75" x14ac:dyDescent="0.3">
      <c r="Z2" s="14" t="s">
        <v>10</v>
      </c>
    </row>
    <row r="3" spans="1:28" ht="18.75" x14ac:dyDescent="0.3">
      <c r="Z3" s="14" t="s">
        <v>431</v>
      </c>
    </row>
    <row r="4" spans="1:28" ht="18.75" customHeight="1" x14ac:dyDescent="0.25">
      <c r="A4" s="362" t="s">
        <v>443</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66" t="s">
        <v>9</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40"/>
      <c r="AB6" s="140"/>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40"/>
      <c r="AB7" s="140"/>
    </row>
    <row r="8" spans="1:28" ht="15.75" x14ac:dyDescent="0.25">
      <c r="A8" s="367" t="s">
        <v>444</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41"/>
      <c r="AB8" s="141"/>
    </row>
    <row r="9" spans="1:28" ht="15.75" x14ac:dyDescent="0.25">
      <c r="A9" s="363" t="s">
        <v>8</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142"/>
      <c r="AB9" s="142"/>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40"/>
      <c r="AB10" s="140"/>
    </row>
    <row r="11" spans="1:28" ht="15.75" x14ac:dyDescent="0.25">
      <c r="A11" s="394" t="s">
        <v>483</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141"/>
      <c r="AB11" s="141"/>
    </row>
    <row r="12" spans="1:28" ht="15.75" x14ac:dyDescent="0.25">
      <c r="A12" s="363" t="s">
        <v>7</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142"/>
      <c r="AB12" s="142"/>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0"/>
      <c r="AB13" s="10"/>
    </row>
    <row r="14" spans="1:28" ht="15.75" x14ac:dyDescent="0.25">
      <c r="A14" s="367" t="s">
        <v>635</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41"/>
      <c r="AB14" s="141"/>
    </row>
    <row r="15" spans="1:28" ht="15.75" x14ac:dyDescent="0.25">
      <c r="A15" s="363" t="s">
        <v>6</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142"/>
      <c r="AB15" s="142"/>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48"/>
      <c r="AB16" s="148"/>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48"/>
      <c r="AB17" s="148"/>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48"/>
      <c r="AB18" s="148"/>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48"/>
      <c r="AB19" s="148"/>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49"/>
      <c r="AB20" s="149"/>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49"/>
      <c r="AB21" s="149"/>
    </row>
    <row r="22" spans="1:28" x14ac:dyDescent="0.25">
      <c r="A22" s="397" t="s">
        <v>393</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150"/>
      <c r="AB22" s="150"/>
    </row>
    <row r="23" spans="1:28" ht="32.25" customHeight="1" x14ac:dyDescent="0.25">
      <c r="A23" s="399" t="s">
        <v>260</v>
      </c>
      <c r="B23" s="400"/>
      <c r="C23" s="400"/>
      <c r="D23" s="400"/>
      <c r="E23" s="400"/>
      <c r="F23" s="400"/>
      <c r="G23" s="400"/>
      <c r="H23" s="400"/>
      <c r="I23" s="400"/>
      <c r="J23" s="400"/>
      <c r="K23" s="400"/>
      <c r="L23" s="401"/>
      <c r="M23" s="398" t="s">
        <v>261</v>
      </c>
      <c r="N23" s="398"/>
      <c r="O23" s="398"/>
      <c r="P23" s="398"/>
      <c r="Q23" s="398"/>
      <c r="R23" s="398"/>
      <c r="S23" s="398"/>
      <c r="T23" s="398"/>
      <c r="U23" s="398"/>
      <c r="V23" s="398"/>
      <c r="W23" s="398"/>
      <c r="X23" s="398"/>
      <c r="Y23" s="398"/>
      <c r="Z23" s="398"/>
    </row>
    <row r="24" spans="1:28" ht="151.5" customHeight="1" x14ac:dyDescent="0.25">
      <c r="A24" s="109" t="s">
        <v>223</v>
      </c>
      <c r="B24" s="110" t="s">
        <v>230</v>
      </c>
      <c r="C24" s="109" t="s">
        <v>254</v>
      </c>
      <c r="D24" s="109" t="s">
        <v>224</v>
      </c>
      <c r="E24" s="109" t="s">
        <v>255</v>
      </c>
      <c r="F24" s="109" t="s">
        <v>257</v>
      </c>
      <c r="G24" s="109" t="s">
        <v>256</v>
      </c>
      <c r="H24" s="109" t="s">
        <v>225</v>
      </c>
      <c r="I24" s="109" t="s">
        <v>258</v>
      </c>
      <c r="J24" s="109" t="s">
        <v>231</v>
      </c>
      <c r="K24" s="110" t="s">
        <v>229</v>
      </c>
      <c r="L24" s="110" t="s">
        <v>226</v>
      </c>
      <c r="M24" s="111" t="s">
        <v>238</v>
      </c>
      <c r="N24" s="110" t="s">
        <v>402</v>
      </c>
      <c r="O24" s="109" t="s">
        <v>236</v>
      </c>
      <c r="P24" s="109" t="s">
        <v>237</v>
      </c>
      <c r="Q24" s="109" t="s">
        <v>235</v>
      </c>
      <c r="R24" s="109" t="s">
        <v>225</v>
      </c>
      <c r="S24" s="109" t="s">
        <v>234</v>
      </c>
      <c r="T24" s="109" t="s">
        <v>233</v>
      </c>
      <c r="U24" s="109" t="s">
        <v>253</v>
      </c>
      <c r="V24" s="109" t="s">
        <v>235</v>
      </c>
      <c r="W24" s="113" t="s">
        <v>228</v>
      </c>
      <c r="X24" s="113" t="s">
        <v>240</v>
      </c>
      <c r="Y24" s="113" t="s">
        <v>241</v>
      </c>
      <c r="Z24" s="115" t="s">
        <v>239</v>
      </c>
    </row>
    <row r="25" spans="1:28" ht="16.5" customHeight="1" x14ac:dyDescent="0.25">
      <c r="A25" s="109">
        <v>1</v>
      </c>
      <c r="B25" s="110">
        <v>2</v>
      </c>
      <c r="C25" s="109">
        <v>3</v>
      </c>
      <c r="D25" s="110">
        <v>4</v>
      </c>
      <c r="E25" s="109">
        <v>5</v>
      </c>
      <c r="F25" s="110">
        <v>6</v>
      </c>
      <c r="G25" s="109">
        <v>7</v>
      </c>
      <c r="H25" s="110">
        <v>8</v>
      </c>
      <c r="I25" s="109">
        <v>9</v>
      </c>
      <c r="J25" s="110">
        <v>10</v>
      </c>
      <c r="K25" s="151">
        <v>11</v>
      </c>
      <c r="L25" s="110">
        <v>12</v>
      </c>
      <c r="M25" s="151">
        <v>13</v>
      </c>
      <c r="N25" s="110">
        <v>14</v>
      </c>
      <c r="O25" s="151">
        <v>15</v>
      </c>
      <c r="P25" s="110">
        <v>16</v>
      </c>
      <c r="Q25" s="151">
        <v>17</v>
      </c>
      <c r="R25" s="110">
        <v>18</v>
      </c>
      <c r="S25" s="151">
        <v>19</v>
      </c>
      <c r="T25" s="110">
        <v>20</v>
      </c>
      <c r="U25" s="151">
        <v>21</v>
      </c>
      <c r="V25" s="110">
        <v>22</v>
      </c>
      <c r="W25" s="151">
        <v>23</v>
      </c>
      <c r="X25" s="110">
        <v>24</v>
      </c>
      <c r="Y25" s="151">
        <v>25</v>
      </c>
      <c r="Z25" s="110">
        <v>26</v>
      </c>
    </row>
    <row r="26" spans="1:28" ht="45.75" customHeight="1" x14ac:dyDescent="0.25">
      <c r="A26" s="180" t="s">
        <v>420</v>
      </c>
      <c r="B26" s="180" t="s">
        <v>420</v>
      </c>
      <c r="C26" s="180" t="s">
        <v>420</v>
      </c>
      <c r="D26" s="180" t="s">
        <v>420</v>
      </c>
      <c r="E26" s="180" t="s">
        <v>420</v>
      </c>
      <c r="F26" s="180" t="s">
        <v>420</v>
      </c>
      <c r="G26" s="180" t="s">
        <v>420</v>
      </c>
      <c r="H26" s="180" t="s">
        <v>420</v>
      </c>
      <c r="I26" s="180" t="s">
        <v>420</v>
      </c>
      <c r="J26" s="180" t="s">
        <v>420</v>
      </c>
      <c r="K26" s="180" t="s">
        <v>420</v>
      </c>
      <c r="L26" s="180" t="s">
        <v>420</v>
      </c>
      <c r="M26" s="180" t="s">
        <v>420</v>
      </c>
      <c r="N26" s="180" t="s">
        <v>420</v>
      </c>
      <c r="O26" s="180" t="s">
        <v>420</v>
      </c>
      <c r="P26" s="180" t="s">
        <v>420</v>
      </c>
      <c r="Q26" s="180" t="s">
        <v>420</v>
      </c>
      <c r="R26" s="180" t="s">
        <v>420</v>
      </c>
      <c r="S26" s="180" t="s">
        <v>420</v>
      </c>
      <c r="T26" s="180" t="s">
        <v>420</v>
      </c>
      <c r="U26" s="180" t="s">
        <v>420</v>
      </c>
      <c r="V26" s="180" t="s">
        <v>420</v>
      </c>
      <c r="W26" s="180" t="s">
        <v>420</v>
      </c>
      <c r="X26" s="180" t="s">
        <v>420</v>
      </c>
      <c r="Y26" s="180" t="s">
        <v>420</v>
      </c>
      <c r="Z26" s="180" t="s">
        <v>420</v>
      </c>
    </row>
    <row r="30" spans="1:28" x14ac:dyDescent="0.25">
      <c r="A30"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69</v>
      </c>
    </row>
    <row r="2" spans="1:28" s="11" customFormat="1" ht="18.75" customHeight="1" x14ac:dyDescent="0.3">
      <c r="A2" s="17"/>
      <c r="B2" s="17"/>
      <c r="O2" s="14" t="s">
        <v>10</v>
      </c>
    </row>
    <row r="3" spans="1:28" s="11" customFormat="1" ht="18.75" x14ac:dyDescent="0.3">
      <c r="A3" s="16"/>
      <c r="B3" s="16"/>
      <c r="O3" s="14" t="s">
        <v>431</v>
      </c>
    </row>
    <row r="4" spans="1:28" s="11" customFormat="1" ht="18.75" x14ac:dyDescent="0.3">
      <c r="A4" s="16"/>
      <c r="B4" s="16"/>
      <c r="L4" s="14"/>
    </row>
    <row r="5" spans="1:28" s="11" customFormat="1" ht="15.75" x14ac:dyDescent="0.2">
      <c r="A5" s="362" t="s">
        <v>445</v>
      </c>
      <c r="B5" s="362"/>
      <c r="C5" s="362"/>
      <c r="D5" s="362"/>
      <c r="E5" s="362"/>
      <c r="F5" s="362"/>
      <c r="G5" s="362"/>
      <c r="H5" s="362"/>
      <c r="I5" s="362"/>
      <c r="J5" s="362"/>
      <c r="K5" s="362"/>
      <c r="L5" s="362"/>
      <c r="M5" s="362"/>
      <c r="N5" s="362"/>
      <c r="O5" s="362"/>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366" t="s">
        <v>9</v>
      </c>
      <c r="B7" s="366"/>
      <c r="C7" s="366"/>
      <c r="D7" s="366"/>
      <c r="E7" s="366"/>
      <c r="F7" s="366"/>
      <c r="G7" s="366"/>
      <c r="H7" s="366"/>
      <c r="I7" s="366"/>
      <c r="J7" s="366"/>
      <c r="K7" s="366"/>
      <c r="L7" s="366"/>
      <c r="M7" s="366"/>
      <c r="N7" s="366"/>
      <c r="O7" s="366"/>
      <c r="P7" s="12"/>
      <c r="Q7" s="12"/>
      <c r="R7" s="12"/>
      <c r="S7" s="12"/>
      <c r="T7" s="12"/>
      <c r="U7" s="12"/>
      <c r="V7" s="12"/>
      <c r="W7" s="12"/>
      <c r="X7" s="12"/>
      <c r="Y7" s="12"/>
      <c r="Z7" s="12"/>
    </row>
    <row r="8" spans="1:28" s="11" customFormat="1" ht="18.75" x14ac:dyDescent="0.2">
      <c r="A8" s="366"/>
      <c r="B8" s="366"/>
      <c r="C8" s="366"/>
      <c r="D8" s="366"/>
      <c r="E8" s="366"/>
      <c r="F8" s="366"/>
      <c r="G8" s="366"/>
      <c r="H8" s="366"/>
      <c r="I8" s="366"/>
      <c r="J8" s="366"/>
      <c r="K8" s="366"/>
      <c r="L8" s="366"/>
      <c r="M8" s="366"/>
      <c r="N8" s="366"/>
      <c r="O8" s="366"/>
      <c r="P8" s="12"/>
      <c r="Q8" s="12"/>
      <c r="R8" s="12"/>
      <c r="S8" s="12"/>
      <c r="T8" s="12"/>
      <c r="U8" s="12"/>
      <c r="V8" s="12"/>
      <c r="W8" s="12"/>
      <c r="X8" s="12"/>
      <c r="Y8" s="12"/>
      <c r="Z8" s="12"/>
    </row>
    <row r="9" spans="1:28" s="11" customFormat="1" ht="18.75" x14ac:dyDescent="0.2">
      <c r="A9" s="367" t="s">
        <v>439</v>
      </c>
      <c r="B9" s="367"/>
      <c r="C9" s="367"/>
      <c r="D9" s="367"/>
      <c r="E9" s="367"/>
      <c r="F9" s="367"/>
      <c r="G9" s="367"/>
      <c r="H9" s="367"/>
      <c r="I9" s="367"/>
      <c r="J9" s="367"/>
      <c r="K9" s="367"/>
      <c r="L9" s="367"/>
      <c r="M9" s="367"/>
      <c r="N9" s="367"/>
      <c r="O9" s="367"/>
      <c r="P9" s="12"/>
      <c r="Q9" s="12"/>
      <c r="R9" s="12"/>
      <c r="S9" s="12"/>
      <c r="T9" s="12"/>
      <c r="U9" s="12"/>
      <c r="V9" s="12"/>
      <c r="W9" s="12"/>
      <c r="X9" s="12"/>
      <c r="Y9" s="12"/>
      <c r="Z9" s="12"/>
    </row>
    <row r="10" spans="1:28" s="11" customFormat="1" ht="18.75" x14ac:dyDescent="0.2">
      <c r="A10" s="363" t="s">
        <v>8</v>
      </c>
      <c r="B10" s="363"/>
      <c r="C10" s="363"/>
      <c r="D10" s="363"/>
      <c r="E10" s="363"/>
      <c r="F10" s="363"/>
      <c r="G10" s="363"/>
      <c r="H10" s="363"/>
      <c r="I10" s="363"/>
      <c r="J10" s="363"/>
      <c r="K10" s="363"/>
      <c r="L10" s="363"/>
      <c r="M10" s="363"/>
      <c r="N10" s="363"/>
      <c r="O10" s="363"/>
      <c r="P10" s="12"/>
      <c r="Q10" s="12"/>
      <c r="R10" s="12"/>
      <c r="S10" s="12"/>
      <c r="T10" s="12"/>
      <c r="U10" s="12"/>
      <c r="V10" s="12"/>
      <c r="W10" s="12"/>
      <c r="X10" s="12"/>
      <c r="Y10" s="12"/>
      <c r="Z10" s="12"/>
    </row>
    <row r="11" spans="1:28" s="11" customFormat="1" ht="18.75" x14ac:dyDescent="0.2">
      <c r="A11" s="366"/>
      <c r="B11" s="366"/>
      <c r="C11" s="366"/>
      <c r="D11" s="366"/>
      <c r="E11" s="366"/>
      <c r="F11" s="366"/>
      <c r="G11" s="366"/>
      <c r="H11" s="366"/>
      <c r="I11" s="366"/>
      <c r="J11" s="366"/>
      <c r="K11" s="366"/>
      <c r="L11" s="366"/>
      <c r="M11" s="366"/>
      <c r="N11" s="366"/>
      <c r="O11" s="366"/>
      <c r="P11" s="12"/>
      <c r="Q11" s="12"/>
      <c r="R11" s="12"/>
      <c r="S11" s="12"/>
      <c r="T11" s="12"/>
      <c r="U11" s="12"/>
      <c r="V11" s="12"/>
      <c r="W11" s="12"/>
      <c r="X11" s="12"/>
      <c r="Y11" s="12"/>
      <c r="Z11" s="12"/>
    </row>
    <row r="12" spans="1:28" s="11" customFormat="1" ht="18.75" x14ac:dyDescent="0.2">
      <c r="A12" s="394" t="s">
        <v>483</v>
      </c>
      <c r="B12" s="394"/>
      <c r="C12" s="394"/>
      <c r="D12" s="394"/>
      <c r="E12" s="394"/>
      <c r="F12" s="394"/>
      <c r="G12" s="394"/>
      <c r="H12" s="394"/>
      <c r="I12" s="394"/>
      <c r="J12" s="394"/>
      <c r="K12" s="394"/>
      <c r="L12" s="394"/>
      <c r="M12" s="394"/>
      <c r="N12" s="394"/>
      <c r="O12" s="394"/>
      <c r="P12" s="12"/>
      <c r="Q12" s="12"/>
      <c r="R12" s="12"/>
      <c r="S12" s="12"/>
      <c r="T12" s="12"/>
      <c r="U12" s="12"/>
      <c r="V12" s="12"/>
      <c r="W12" s="12"/>
      <c r="X12" s="12"/>
      <c r="Y12" s="12"/>
      <c r="Z12" s="12"/>
    </row>
    <row r="13" spans="1:28" s="11" customFormat="1" ht="18.75" x14ac:dyDescent="0.2">
      <c r="A13" s="363" t="s">
        <v>7</v>
      </c>
      <c r="B13" s="363"/>
      <c r="C13" s="363"/>
      <c r="D13" s="363"/>
      <c r="E13" s="363"/>
      <c r="F13" s="363"/>
      <c r="G13" s="363"/>
      <c r="H13" s="363"/>
      <c r="I13" s="363"/>
      <c r="J13" s="363"/>
      <c r="K13" s="363"/>
      <c r="L13" s="363"/>
      <c r="M13" s="363"/>
      <c r="N13" s="363"/>
      <c r="O13" s="363"/>
      <c r="P13" s="12"/>
      <c r="Q13" s="12"/>
      <c r="R13" s="12"/>
      <c r="S13" s="12"/>
      <c r="T13" s="12"/>
      <c r="U13" s="12"/>
      <c r="V13" s="12"/>
      <c r="W13" s="12"/>
      <c r="X13" s="12"/>
      <c r="Y13" s="12"/>
      <c r="Z13" s="12"/>
    </row>
    <row r="14" spans="1:28" s="8" customFormat="1" ht="15.75" customHeight="1" x14ac:dyDescent="0.2">
      <c r="A14" s="370"/>
      <c r="B14" s="370"/>
      <c r="C14" s="370"/>
      <c r="D14" s="370"/>
      <c r="E14" s="370"/>
      <c r="F14" s="370"/>
      <c r="G14" s="370"/>
      <c r="H14" s="370"/>
      <c r="I14" s="370"/>
      <c r="J14" s="370"/>
      <c r="K14" s="370"/>
      <c r="L14" s="370"/>
      <c r="M14" s="370"/>
      <c r="N14" s="370"/>
      <c r="O14" s="370"/>
      <c r="P14" s="9"/>
      <c r="Q14" s="9"/>
      <c r="R14" s="9"/>
      <c r="S14" s="9"/>
      <c r="T14" s="9"/>
      <c r="U14" s="9"/>
      <c r="V14" s="9"/>
      <c r="W14" s="9"/>
      <c r="X14" s="9"/>
      <c r="Y14" s="9"/>
      <c r="Z14" s="9"/>
    </row>
    <row r="15" spans="1:28" s="2" customFormat="1" ht="15.75" x14ac:dyDescent="0.2">
      <c r="A15" s="367" t="s">
        <v>640</v>
      </c>
      <c r="B15" s="367"/>
      <c r="C15" s="367"/>
      <c r="D15" s="367"/>
      <c r="E15" s="367"/>
      <c r="F15" s="367"/>
      <c r="G15" s="367"/>
      <c r="H15" s="367"/>
      <c r="I15" s="367"/>
      <c r="J15" s="367"/>
      <c r="K15" s="367"/>
      <c r="L15" s="367"/>
      <c r="M15" s="367"/>
      <c r="N15" s="367"/>
      <c r="O15" s="367"/>
      <c r="P15" s="7"/>
      <c r="Q15" s="7"/>
      <c r="R15" s="7"/>
      <c r="S15" s="7"/>
      <c r="T15" s="7"/>
      <c r="U15" s="7"/>
      <c r="V15" s="7"/>
      <c r="W15" s="7"/>
      <c r="X15" s="7"/>
      <c r="Y15" s="7"/>
      <c r="Z15" s="7"/>
    </row>
    <row r="16" spans="1:28" s="2" customFormat="1" ht="15" customHeight="1" x14ac:dyDescent="0.2">
      <c r="A16" s="363" t="s">
        <v>6</v>
      </c>
      <c r="B16" s="363"/>
      <c r="C16" s="363"/>
      <c r="D16" s="363"/>
      <c r="E16" s="363"/>
      <c r="F16" s="363"/>
      <c r="G16" s="363"/>
      <c r="H16" s="363"/>
      <c r="I16" s="363"/>
      <c r="J16" s="363"/>
      <c r="K16" s="363"/>
      <c r="L16" s="363"/>
      <c r="M16" s="363"/>
      <c r="N16" s="363"/>
      <c r="O16" s="363"/>
      <c r="P16" s="5"/>
      <c r="Q16" s="5"/>
      <c r="R16" s="5"/>
      <c r="S16" s="5"/>
      <c r="T16" s="5"/>
      <c r="U16" s="5"/>
      <c r="V16" s="5"/>
      <c r="W16" s="5"/>
      <c r="X16" s="5"/>
      <c r="Y16" s="5"/>
      <c r="Z16" s="5"/>
    </row>
    <row r="17" spans="1:26" s="2" customFormat="1" ht="15" customHeight="1" x14ac:dyDescent="0.2">
      <c r="A17" s="368"/>
      <c r="B17" s="368"/>
      <c r="C17" s="368"/>
      <c r="D17" s="368"/>
      <c r="E17" s="368"/>
      <c r="F17" s="368"/>
      <c r="G17" s="368"/>
      <c r="H17" s="368"/>
      <c r="I17" s="368"/>
      <c r="J17" s="368"/>
      <c r="K17" s="368"/>
      <c r="L17" s="368"/>
      <c r="M17" s="368"/>
      <c r="N17" s="368"/>
      <c r="O17" s="368"/>
      <c r="P17" s="3"/>
      <c r="Q17" s="3"/>
      <c r="R17" s="3"/>
      <c r="S17" s="3"/>
      <c r="T17" s="3"/>
      <c r="U17" s="3"/>
      <c r="V17" s="3"/>
      <c r="W17" s="3"/>
    </row>
    <row r="18" spans="1:26" s="2" customFormat="1" ht="91.5" customHeight="1" x14ac:dyDescent="0.2">
      <c r="A18" s="402" t="s">
        <v>378</v>
      </c>
      <c r="B18" s="402"/>
      <c r="C18" s="402"/>
      <c r="D18" s="402"/>
      <c r="E18" s="402"/>
      <c r="F18" s="402"/>
      <c r="G18" s="402"/>
      <c r="H18" s="402"/>
      <c r="I18" s="402"/>
      <c r="J18" s="402"/>
      <c r="K18" s="402"/>
      <c r="L18" s="402"/>
      <c r="M18" s="402"/>
      <c r="N18" s="402"/>
      <c r="O18" s="402"/>
      <c r="P18" s="6"/>
      <c r="Q18" s="6"/>
      <c r="R18" s="6"/>
      <c r="S18" s="6"/>
      <c r="T18" s="6"/>
      <c r="U18" s="6"/>
      <c r="V18" s="6"/>
      <c r="W18" s="6"/>
      <c r="X18" s="6"/>
      <c r="Y18" s="6"/>
      <c r="Z18" s="6"/>
    </row>
    <row r="19" spans="1:26" s="2" customFormat="1" ht="78" customHeight="1" x14ac:dyDescent="0.2">
      <c r="A19" s="372" t="s">
        <v>5</v>
      </c>
      <c r="B19" s="372" t="s">
        <v>88</v>
      </c>
      <c r="C19" s="372" t="s">
        <v>87</v>
      </c>
      <c r="D19" s="372" t="s">
        <v>76</v>
      </c>
      <c r="E19" s="403" t="s">
        <v>86</v>
      </c>
      <c r="F19" s="404"/>
      <c r="G19" s="404"/>
      <c r="H19" s="404"/>
      <c r="I19" s="405"/>
      <c r="J19" s="372" t="s">
        <v>85</v>
      </c>
      <c r="K19" s="372"/>
      <c r="L19" s="372"/>
      <c r="M19" s="372"/>
      <c r="N19" s="372"/>
      <c r="O19" s="372"/>
      <c r="P19" s="3"/>
      <c r="Q19" s="3"/>
      <c r="R19" s="3"/>
      <c r="S19" s="3"/>
      <c r="T19" s="3"/>
      <c r="U19" s="3"/>
      <c r="V19" s="3"/>
      <c r="W19" s="3"/>
    </row>
    <row r="20" spans="1:26" s="2" customFormat="1" ht="51" customHeight="1" x14ac:dyDescent="0.2">
      <c r="A20" s="372"/>
      <c r="B20" s="372"/>
      <c r="C20" s="372"/>
      <c r="D20" s="372"/>
      <c r="E20" s="44" t="s">
        <v>84</v>
      </c>
      <c r="F20" s="44" t="s">
        <v>83</v>
      </c>
      <c r="G20" s="44" t="s">
        <v>82</v>
      </c>
      <c r="H20" s="44" t="s">
        <v>81</v>
      </c>
      <c r="I20" s="44" t="s">
        <v>80</v>
      </c>
      <c r="J20" s="44" t="s">
        <v>79</v>
      </c>
      <c r="K20" s="44" t="s">
        <v>4</v>
      </c>
      <c r="L20" s="52" t="s">
        <v>3</v>
      </c>
      <c r="M20" s="51" t="s">
        <v>221</v>
      </c>
      <c r="N20" s="51" t="s">
        <v>78</v>
      </c>
      <c r="O20" s="51" t="s">
        <v>77</v>
      </c>
      <c r="P20" s="31"/>
      <c r="Q20" s="31"/>
      <c r="R20" s="31"/>
      <c r="S20" s="31"/>
      <c r="T20" s="31"/>
      <c r="U20" s="31"/>
      <c r="V20" s="31"/>
      <c r="W20" s="31"/>
      <c r="X20" s="30"/>
      <c r="Y20" s="30"/>
      <c r="Z20" s="30"/>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1"/>
      <c r="Q21" s="31"/>
      <c r="R21" s="31"/>
      <c r="S21" s="31"/>
      <c r="T21" s="31"/>
      <c r="U21" s="31"/>
      <c r="V21" s="31"/>
      <c r="W21" s="31"/>
      <c r="X21" s="30"/>
      <c r="Y21" s="30"/>
      <c r="Z21" s="30"/>
    </row>
    <row r="22" spans="1:26" s="2" customFormat="1" ht="33" customHeight="1" x14ac:dyDescent="0.2">
      <c r="A22" s="48"/>
      <c r="B22" s="50"/>
      <c r="C22" s="33" t="s">
        <v>418</v>
      </c>
      <c r="D22" s="33"/>
      <c r="E22" s="33"/>
      <c r="F22" s="33"/>
      <c r="G22" s="33"/>
      <c r="H22" s="33"/>
      <c r="I22" s="33"/>
      <c r="J22" s="47"/>
      <c r="K22" s="47"/>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62"/>
  <sheetViews>
    <sheetView view="pageBreakPreview" topLeftCell="B1" zoomScaleSheetLayoutView="100" workbookViewId="0">
      <selection activeCell="B1" sqref="B1"/>
    </sheetView>
  </sheetViews>
  <sheetFormatPr defaultRowHeight="15" x14ac:dyDescent="0.25"/>
  <cols>
    <col min="1" max="1" width="4.42578125" style="219" customWidth="1"/>
    <col min="2" max="2" width="49" style="218" customWidth="1"/>
    <col min="3" max="3" width="16.42578125" style="219" customWidth="1"/>
    <col min="4" max="4" width="13.28515625" style="219" customWidth="1"/>
    <col min="5" max="5" width="11.5703125" style="219" customWidth="1"/>
    <col min="6" max="6" width="12" style="219" customWidth="1"/>
    <col min="7" max="7" width="10.28515625" style="219" customWidth="1"/>
    <col min="8" max="8" width="9.7109375" style="219" customWidth="1"/>
    <col min="9" max="13" width="9.140625" style="219"/>
    <col min="14" max="14" width="15.5703125" style="219" customWidth="1"/>
    <col min="15" max="16384" width="9.140625" style="219"/>
  </cols>
  <sheetData>
    <row r="1" spans="2:18" s="208" customFormat="1" ht="18.75" customHeight="1" x14ac:dyDescent="0.2">
      <c r="B1" s="207"/>
      <c r="H1" s="209"/>
    </row>
    <row r="2" spans="2:18" s="208" customFormat="1" ht="18.75" customHeight="1" x14ac:dyDescent="0.3">
      <c r="B2" s="207"/>
      <c r="H2" s="210"/>
    </row>
    <row r="3" spans="2:18" s="208" customFormat="1" ht="18.75" x14ac:dyDescent="0.3">
      <c r="B3" s="211"/>
      <c r="H3" s="210"/>
    </row>
    <row r="4" spans="2:18" s="208" customFormat="1" ht="15.75" x14ac:dyDescent="0.2">
      <c r="B4" s="211"/>
    </row>
    <row r="5" spans="2:18" s="208" customFormat="1" ht="18.75" customHeight="1" x14ac:dyDescent="0.2">
      <c r="B5" s="407" t="s">
        <v>451</v>
      </c>
      <c r="C5" s="407"/>
      <c r="D5" s="407"/>
      <c r="E5" s="407"/>
      <c r="F5" s="407"/>
      <c r="G5" s="407"/>
      <c r="H5" s="407"/>
      <c r="I5" s="407"/>
      <c r="J5" s="407"/>
      <c r="K5" s="407"/>
      <c r="L5" s="407"/>
      <c r="M5" s="407"/>
      <c r="N5" s="407"/>
      <c r="O5" s="407"/>
      <c r="P5" s="407"/>
      <c r="Q5" s="212"/>
      <c r="R5" s="212"/>
    </row>
    <row r="6" spans="2:18" s="208" customFormat="1" ht="15.75" x14ac:dyDescent="0.2">
      <c r="B6" s="211"/>
    </row>
    <row r="7" spans="2:18" s="208" customFormat="1" ht="18.75" x14ac:dyDescent="0.2">
      <c r="B7" s="408" t="s">
        <v>9</v>
      </c>
      <c r="C7" s="408"/>
      <c r="D7" s="408"/>
      <c r="E7" s="408"/>
      <c r="F7" s="408"/>
      <c r="G7" s="408"/>
      <c r="H7" s="408"/>
      <c r="I7" s="408"/>
      <c r="J7" s="408"/>
      <c r="K7" s="408"/>
      <c r="L7" s="408"/>
      <c r="M7" s="408"/>
      <c r="N7" s="408"/>
      <c r="O7" s="408"/>
    </row>
    <row r="8" spans="2:18" s="208" customFormat="1" ht="18.75" x14ac:dyDescent="0.2">
      <c r="B8" s="213"/>
    </row>
    <row r="9" spans="2:18" s="208" customFormat="1" ht="18.75" customHeight="1" x14ac:dyDescent="0.2">
      <c r="B9" s="409" t="str">
        <f>'[3]2. Паспорт  ТП'!A8</f>
        <v>ГУП "РЭС"</v>
      </c>
      <c r="C9" s="409"/>
      <c r="D9" s="409"/>
      <c r="E9" s="409"/>
      <c r="F9" s="409"/>
      <c r="G9" s="409"/>
      <c r="H9" s="409"/>
      <c r="I9" s="409"/>
      <c r="J9" s="409"/>
      <c r="K9" s="409"/>
      <c r="L9" s="409"/>
      <c r="M9" s="409"/>
      <c r="N9" s="409"/>
      <c r="O9" s="409"/>
      <c r="P9" s="409"/>
    </row>
    <row r="10" spans="2:18" s="208" customFormat="1" ht="18.75" customHeight="1" x14ac:dyDescent="0.2">
      <c r="B10" s="406" t="s">
        <v>8</v>
      </c>
      <c r="C10" s="406"/>
      <c r="D10" s="406"/>
      <c r="E10" s="406"/>
      <c r="F10" s="406"/>
      <c r="G10" s="406"/>
      <c r="H10" s="406"/>
      <c r="I10" s="406"/>
      <c r="J10" s="406"/>
      <c r="K10" s="406"/>
      <c r="L10" s="406"/>
      <c r="M10" s="406"/>
      <c r="N10" s="406"/>
      <c r="O10" s="406"/>
    </row>
    <row r="11" spans="2:18" s="208" customFormat="1" ht="18.75" x14ac:dyDescent="0.2">
      <c r="B11" s="213"/>
    </row>
    <row r="12" spans="2:18" s="208" customFormat="1" ht="18.75" customHeight="1" x14ac:dyDescent="0.2">
      <c r="B12" s="408" t="s">
        <v>483</v>
      </c>
      <c r="C12" s="408"/>
      <c r="D12" s="408"/>
      <c r="E12" s="408"/>
      <c r="F12" s="408"/>
      <c r="G12" s="408"/>
      <c r="H12" s="408"/>
      <c r="I12" s="408"/>
      <c r="J12" s="408"/>
      <c r="K12" s="408"/>
      <c r="L12" s="408"/>
      <c r="M12" s="408"/>
      <c r="N12" s="408"/>
      <c r="O12" s="408"/>
      <c r="P12" s="408"/>
    </row>
    <row r="13" spans="2:18" s="208" customFormat="1" ht="18.75" customHeight="1" x14ac:dyDescent="0.2">
      <c r="B13" s="406" t="s">
        <v>7</v>
      </c>
      <c r="C13" s="406"/>
      <c r="D13" s="406"/>
      <c r="E13" s="406"/>
      <c r="F13" s="406"/>
      <c r="G13" s="406"/>
      <c r="H13" s="406"/>
      <c r="I13" s="406"/>
      <c r="J13" s="406"/>
      <c r="K13" s="406"/>
      <c r="L13" s="406"/>
      <c r="M13" s="406"/>
      <c r="N13" s="406"/>
      <c r="O13" s="406"/>
      <c r="P13" s="406"/>
    </row>
    <row r="14" spans="2:18" s="215" customFormat="1" ht="15.75" customHeight="1" x14ac:dyDescent="0.2">
      <c r="B14" s="214"/>
    </row>
    <row r="15" spans="2:18" s="216" customFormat="1" ht="51" customHeight="1" x14ac:dyDescent="0.2">
      <c r="B15" s="412" t="s">
        <v>635</v>
      </c>
      <c r="C15" s="412"/>
      <c r="D15" s="412"/>
      <c r="E15" s="412"/>
      <c r="F15" s="412"/>
      <c r="G15" s="412"/>
      <c r="H15" s="412"/>
      <c r="I15" s="412"/>
      <c r="J15" s="412"/>
      <c r="K15" s="412"/>
      <c r="L15" s="412"/>
      <c r="M15" s="412"/>
      <c r="N15" s="412"/>
      <c r="O15" s="412"/>
    </row>
    <row r="16" spans="2:18" s="216" customFormat="1" ht="15" customHeight="1" x14ac:dyDescent="0.2">
      <c r="B16" s="406" t="s">
        <v>6</v>
      </c>
      <c r="C16" s="406"/>
      <c r="D16" s="406"/>
      <c r="E16" s="406"/>
      <c r="F16" s="406"/>
      <c r="G16" s="406"/>
      <c r="H16" s="406"/>
      <c r="I16" s="406"/>
      <c r="J16" s="406"/>
      <c r="K16" s="406"/>
      <c r="L16" s="406"/>
      <c r="M16" s="406"/>
      <c r="N16" s="406"/>
      <c r="O16" s="406"/>
    </row>
    <row r="17" spans="2:17" s="216" customFormat="1" ht="15" customHeight="1" x14ac:dyDescent="0.2">
      <c r="B17" s="217"/>
    </row>
    <row r="18" spans="2:17" s="216" customFormat="1" ht="15" customHeight="1" x14ac:dyDescent="0.2">
      <c r="B18" s="409" t="s">
        <v>452</v>
      </c>
      <c r="C18" s="409"/>
      <c r="D18" s="409"/>
      <c r="E18" s="409"/>
      <c r="F18" s="409"/>
      <c r="G18" s="409"/>
      <c r="H18" s="409"/>
      <c r="I18" s="409"/>
      <c r="J18" s="409"/>
      <c r="K18" s="409"/>
      <c r="L18" s="409"/>
      <c r="M18" s="409"/>
      <c r="N18" s="409"/>
      <c r="O18" s="409"/>
    </row>
    <row r="19" spans="2:17" ht="18.75" x14ac:dyDescent="0.25">
      <c r="E19" s="220"/>
      <c r="F19" s="220"/>
      <c r="G19" s="220"/>
      <c r="H19" s="209"/>
    </row>
    <row r="20" spans="2:17" ht="15.75" x14ac:dyDescent="0.25">
      <c r="B20" s="221"/>
      <c r="C20" s="222"/>
      <c r="D20" s="223"/>
      <c r="E20" s="222"/>
      <c r="F20" s="222"/>
      <c r="G20" s="222"/>
      <c r="H20" s="222"/>
      <c r="I20" s="222"/>
    </row>
    <row r="21" spans="2:17" ht="14.25" customHeight="1" x14ac:dyDescent="0.25">
      <c r="B21" s="224" t="s">
        <v>250</v>
      </c>
      <c r="C21" s="225" t="s">
        <v>0</v>
      </c>
      <c r="D21" s="226"/>
      <c r="E21" s="227"/>
      <c r="F21" s="227"/>
      <c r="G21" s="227"/>
      <c r="H21" s="227"/>
      <c r="I21" s="228"/>
    </row>
    <row r="22" spans="2:17" ht="18.75" customHeight="1" x14ac:dyDescent="0.25">
      <c r="B22" s="229" t="s">
        <v>453</v>
      </c>
      <c r="C22" s="230">
        <v>1.1200000000000001</v>
      </c>
      <c r="D22" s="231"/>
      <c r="E22" s="231"/>
      <c r="F22" s="231"/>
      <c r="G22" s="231"/>
      <c r="H22" s="231"/>
      <c r="I22" s="231"/>
      <c r="J22" s="231"/>
      <c r="K22" s="231"/>
      <c r="L22" s="231"/>
      <c r="M22" s="231"/>
    </row>
    <row r="23" spans="2:17" ht="22.5" customHeight="1" x14ac:dyDescent="0.25">
      <c r="B23" s="229" t="s">
        <v>454</v>
      </c>
      <c r="C23" s="230">
        <f>C22*0.012</f>
        <v>1.3440000000000002E-2</v>
      </c>
      <c r="D23" s="231"/>
      <c r="E23" s="231"/>
      <c r="F23" s="231"/>
      <c r="G23" s="231"/>
      <c r="H23" s="231"/>
      <c r="I23" s="231"/>
      <c r="J23" s="231"/>
      <c r="K23" s="231"/>
      <c r="L23" s="231"/>
      <c r="M23" s="231"/>
      <c r="Q23" s="219" t="s">
        <v>455</v>
      </c>
    </row>
    <row r="24" spans="2:17" ht="17.25" customHeight="1" x14ac:dyDescent="0.25">
      <c r="B24" s="229" t="s">
        <v>456</v>
      </c>
      <c r="C24" s="230">
        <f>C22*0.014</f>
        <v>1.5680000000000003E-2</v>
      </c>
      <c r="D24" s="231"/>
      <c r="E24" s="231"/>
      <c r="F24" s="231"/>
      <c r="G24" s="231"/>
      <c r="H24" s="231"/>
      <c r="I24" s="231"/>
      <c r="J24" s="231"/>
      <c r="K24" s="231"/>
      <c r="L24" s="231"/>
      <c r="M24" s="231"/>
      <c r="Q24" s="219" t="s">
        <v>457</v>
      </c>
    </row>
    <row r="25" spans="2:17" ht="17.25" customHeight="1" x14ac:dyDescent="0.25">
      <c r="B25" s="229" t="s">
        <v>249</v>
      </c>
      <c r="C25" s="232">
        <f>VLOOKUP('[2]1. сводные данные'!C$22:E$22,'[2]аналитика эк. эф. (скрытый)'!B$6:L$27,7,0)</f>
        <v>12</v>
      </c>
      <c r="D25" s="231"/>
      <c r="E25" s="231"/>
      <c r="F25" s="231"/>
      <c r="G25" s="231"/>
      <c r="H25" s="231"/>
      <c r="I25" s="231"/>
      <c r="J25" s="231"/>
      <c r="K25" s="231"/>
      <c r="L25" s="231"/>
      <c r="M25" s="231"/>
    </row>
    <row r="26" spans="2:17" ht="17.25" customHeight="1" x14ac:dyDescent="0.25">
      <c r="B26" s="229" t="s">
        <v>458</v>
      </c>
      <c r="C26" s="230">
        <v>0</v>
      </c>
      <c r="D26" s="231"/>
      <c r="E26" s="231"/>
      <c r="F26" s="231"/>
      <c r="G26" s="231"/>
      <c r="H26" s="231"/>
      <c r="I26" s="231"/>
      <c r="J26" s="231"/>
      <c r="K26" s="231"/>
      <c r="L26" s="231"/>
      <c r="M26" s="231"/>
    </row>
    <row r="27" spans="2:17" ht="17.25" customHeight="1" x14ac:dyDescent="0.25">
      <c r="B27" s="229" t="s">
        <v>248</v>
      </c>
      <c r="C27" s="233">
        <v>1</v>
      </c>
      <c r="D27" s="231"/>
      <c r="E27" s="231"/>
      <c r="F27" s="231"/>
      <c r="G27" s="231"/>
      <c r="H27" s="231"/>
      <c r="I27" s="231"/>
      <c r="J27" s="231"/>
      <c r="K27" s="231"/>
      <c r="L27" s="231"/>
      <c r="M27" s="231"/>
    </row>
    <row r="28" spans="2:17" ht="21" customHeight="1" x14ac:dyDescent="0.25">
      <c r="B28" s="229" t="s">
        <v>247</v>
      </c>
      <c r="C28" s="234">
        <v>0.03</v>
      </c>
      <c r="D28" s="235"/>
      <c r="E28" s="231"/>
      <c r="F28" s="231"/>
      <c r="G28" s="231"/>
      <c r="H28" s="231"/>
      <c r="I28" s="231"/>
      <c r="J28" s="231"/>
      <c r="K28" s="231"/>
      <c r="L28" s="231"/>
      <c r="M28" s="231"/>
    </row>
    <row r="29" spans="2:17" s="239" customFormat="1" ht="21" customHeight="1" x14ac:dyDescent="0.25">
      <c r="B29" s="236"/>
      <c r="C29" s="237"/>
      <c r="D29" s="238"/>
      <c r="E29" s="238"/>
      <c r="F29" s="238"/>
      <c r="G29" s="238"/>
      <c r="H29" s="238"/>
      <c r="I29" s="238"/>
      <c r="J29" s="238"/>
      <c r="K29" s="238"/>
      <c r="L29" s="238"/>
      <c r="M29" s="238"/>
    </row>
    <row r="30" spans="2:17" ht="15.75" customHeight="1" x14ac:dyDescent="0.25">
      <c r="B30" s="240" t="s">
        <v>459</v>
      </c>
      <c r="C30" s="241"/>
      <c r="D30" s="241">
        <v>2022</v>
      </c>
      <c r="E30" s="241">
        <v>2023</v>
      </c>
      <c r="F30" s="241">
        <v>2024</v>
      </c>
      <c r="G30" s="241">
        <v>2025</v>
      </c>
      <c r="H30" s="241">
        <v>2026</v>
      </c>
      <c r="I30" s="241">
        <v>2027</v>
      </c>
      <c r="J30" s="241">
        <v>2028</v>
      </c>
      <c r="K30" s="241">
        <v>2029</v>
      </c>
      <c r="L30" s="241">
        <v>2030</v>
      </c>
      <c r="M30" s="241">
        <v>2031</v>
      </c>
    </row>
    <row r="31" spans="2:17" ht="12" customHeight="1" x14ac:dyDescent="0.25">
      <c r="B31" s="229" t="s">
        <v>246</v>
      </c>
      <c r="C31" s="242"/>
      <c r="D31" s="230">
        <v>1</v>
      </c>
      <c r="E31" s="230">
        <v>1.0349999999999999</v>
      </c>
      <c r="F31" s="230">
        <v>1.034</v>
      </c>
      <c r="G31" s="230">
        <v>1.04</v>
      </c>
      <c r="H31" s="230">
        <v>1.04</v>
      </c>
      <c r="I31" s="230">
        <v>1.04</v>
      </c>
      <c r="J31" s="230">
        <v>1.04</v>
      </c>
      <c r="K31" s="230">
        <v>1.04</v>
      </c>
      <c r="L31" s="230">
        <v>1.04</v>
      </c>
      <c r="M31" s="230">
        <v>1.04</v>
      </c>
    </row>
    <row r="32" spans="2:17" ht="12" customHeight="1" x14ac:dyDescent="0.25">
      <c r="B32" s="229" t="s">
        <v>245</v>
      </c>
      <c r="C32" s="242"/>
      <c r="D32" s="230">
        <f>D31</f>
        <v>1</v>
      </c>
      <c r="E32" s="230">
        <f>E31</f>
        <v>1.0349999999999999</v>
      </c>
      <c r="F32" s="230">
        <f>E32*F31</f>
        <v>1.07019</v>
      </c>
      <c r="G32" s="230">
        <f>F32*G31</f>
        <v>1.1129975999999999</v>
      </c>
      <c r="H32" s="230">
        <f t="shared" ref="H32:L32" si="0">G32*H31</f>
        <v>1.1575175039999999</v>
      </c>
      <c r="I32" s="230">
        <f t="shared" si="0"/>
        <v>1.2038182041599998</v>
      </c>
      <c r="J32" s="230">
        <f t="shared" si="0"/>
        <v>1.2519709323263999</v>
      </c>
      <c r="K32" s="230">
        <f t="shared" si="0"/>
        <v>1.302049769619456</v>
      </c>
      <c r="L32" s="230">
        <f t="shared" si="0"/>
        <v>1.3541317604042342</v>
      </c>
      <c r="M32" s="230">
        <f>L32*M31</f>
        <v>1.4082970308204037</v>
      </c>
    </row>
    <row r="33" spans="2:17" ht="10.5" customHeight="1" x14ac:dyDescent="0.25">
      <c r="B33" s="236"/>
      <c r="C33" s="243"/>
      <c r="D33" s="238"/>
      <c r="E33" s="244"/>
      <c r="F33" s="244"/>
      <c r="G33" s="245"/>
    </row>
    <row r="34" spans="2:17" ht="18.75" customHeight="1" x14ac:dyDescent="0.25">
      <c r="B34" s="246" t="s">
        <v>460</v>
      </c>
      <c r="C34" s="247" t="s">
        <v>461</v>
      </c>
      <c r="D34" s="247">
        <f t="shared" ref="D34:M34" si="1">D30</f>
        <v>2022</v>
      </c>
      <c r="E34" s="247">
        <f t="shared" si="1"/>
        <v>2023</v>
      </c>
      <c r="F34" s="241">
        <f t="shared" si="1"/>
        <v>2024</v>
      </c>
      <c r="G34" s="241">
        <f t="shared" si="1"/>
        <v>2025</v>
      </c>
      <c r="H34" s="241">
        <f t="shared" si="1"/>
        <v>2026</v>
      </c>
      <c r="I34" s="241">
        <f t="shared" si="1"/>
        <v>2027</v>
      </c>
      <c r="J34" s="241">
        <f t="shared" si="1"/>
        <v>2028</v>
      </c>
      <c r="K34" s="241">
        <f t="shared" si="1"/>
        <v>2029</v>
      </c>
      <c r="L34" s="241">
        <f t="shared" si="1"/>
        <v>2030</v>
      </c>
      <c r="M34" s="241">
        <f t="shared" si="1"/>
        <v>2031</v>
      </c>
    </row>
    <row r="35" spans="2:17" s="254" customFormat="1" ht="21" customHeight="1" x14ac:dyDescent="0.25">
      <c r="B35" s="248" t="s">
        <v>462</v>
      </c>
      <c r="C35" s="249" t="s">
        <v>463</v>
      </c>
      <c r="D35" s="250">
        <f>C22*0.14</f>
        <v>0.15680000000000002</v>
      </c>
      <c r="E35" s="251">
        <f>$D$35*E32</f>
        <v>0.16228800000000002</v>
      </c>
      <c r="F35" s="251">
        <f>$D$35*F32</f>
        <v>0.16780579200000001</v>
      </c>
      <c r="G35" s="251">
        <f t="shared" ref="G35:M35" si="2">$D$35*G32</f>
        <v>0.17451802368000002</v>
      </c>
      <c r="H35" s="251">
        <f>$D$35*H32</f>
        <v>0.1814987446272</v>
      </c>
      <c r="I35" s="251">
        <f t="shared" si="2"/>
        <v>0.18875869441228801</v>
      </c>
      <c r="J35" s="251">
        <f t="shared" si="2"/>
        <v>0.19630904218877954</v>
      </c>
      <c r="K35" s="251">
        <f t="shared" si="2"/>
        <v>0.20416140387633072</v>
      </c>
      <c r="L35" s="251">
        <f t="shared" si="2"/>
        <v>0.21232786003138396</v>
      </c>
      <c r="M35" s="251">
        <f t="shared" si="2"/>
        <v>0.22082097443263934</v>
      </c>
      <c r="N35" s="252"/>
      <c r="O35" s="253"/>
      <c r="P35" s="253"/>
    </row>
    <row r="36" spans="2:17" s="256" customFormat="1" ht="18.75" customHeight="1" x14ac:dyDescent="0.25">
      <c r="B36" s="255" t="s">
        <v>464</v>
      </c>
      <c r="C36" s="249" t="s">
        <v>463</v>
      </c>
      <c r="D36" s="250">
        <f>SUM(D37:D39)</f>
        <v>1.3440000000000002E-2</v>
      </c>
      <c r="E36" s="250">
        <f t="shared" ref="E36:M36" si="3">SUM(E37:E39)</f>
        <v>1.3910400000000002E-2</v>
      </c>
      <c r="F36" s="250">
        <f t="shared" si="3"/>
        <v>1.4383353600000003E-2</v>
      </c>
      <c r="G36" s="250">
        <f t="shared" si="3"/>
        <v>1.4958687744000002E-2</v>
      </c>
      <c r="H36" s="250">
        <f t="shared" si="3"/>
        <v>1.5557035253760001E-2</v>
      </c>
      <c r="I36" s="250">
        <f t="shared" si="3"/>
        <v>1.6179316663910401E-2</v>
      </c>
      <c r="J36" s="250">
        <f t="shared" si="3"/>
        <v>1.6826489330466817E-2</v>
      </c>
      <c r="K36" s="250">
        <f t="shared" si="3"/>
        <v>1.7499548903685491E-2</v>
      </c>
      <c r="L36" s="250">
        <f t="shared" si="3"/>
        <v>1.8199530859832912E-2</v>
      </c>
      <c r="M36" s="250">
        <f t="shared" si="3"/>
        <v>1.8927512094226228E-2</v>
      </c>
    </row>
    <row r="37" spans="2:17" s="256" customFormat="1" ht="18.75" customHeight="1" x14ac:dyDescent="0.25">
      <c r="B37" s="229" t="s">
        <v>465</v>
      </c>
      <c r="C37" s="249" t="s">
        <v>463</v>
      </c>
      <c r="D37" s="230">
        <f>C23</f>
        <v>1.3440000000000002E-2</v>
      </c>
      <c r="E37" s="230">
        <f>$D$37*E32</f>
        <v>1.3910400000000002E-2</v>
      </c>
      <c r="F37" s="230">
        <f t="shared" ref="F37:M37" si="4">$D$37*F32</f>
        <v>1.4383353600000003E-2</v>
      </c>
      <c r="G37" s="230">
        <f t="shared" si="4"/>
        <v>1.4958687744000002E-2</v>
      </c>
      <c r="H37" s="230">
        <f t="shared" si="4"/>
        <v>1.5557035253760001E-2</v>
      </c>
      <c r="I37" s="230">
        <f t="shared" si="4"/>
        <v>1.6179316663910401E-2</v>
      </c>
      <c r="J37" s="230">
        <f t="shared" si="4"/>
        <v>1.6826489330466817E-2</v>
      </c>
      <c r="K37" s="230">
        <f t="shared" si="4"/>
        <v>1.7499548903685491E-2</v>
      </c>
      <c r="L37" s="230">
        <f t="shared" si="4"/>
        <v>1.8199530859832912E-2</v>
      </c>
      <c r="M37" s="230">
        <f t="shared" si="4"/>
        <v>1.8927512094226228E-2</v>
      </c>
    </row>
    <row r="38" spans="2:17" ht="18.75" customHeight="1" x14ac:dyDescent="0.25">
      <c r="B38" s="229" t="s">
        <v>466</v>
      </c>
      <c r="C38" s="249" t="s">
        <v>463</v>
      </c>
      <c r="D38" s="230">
        <v>0</v>
      </c>
      <c r="E38" s="230">
        <f>$D$38*E32</f>
        <v>0</v>
      </c>
      <c r="F38" s="230">
        <f t="shared" ref="F38:M38" si="5">$D$38*F32</f>
        <v>0</v>
      </c>
      <c r="G38" s="230">
        <f t="shared" si="5"/>
        <v>0</v>
      </c>
      <c r="H38" s="230">
        <f t="shared" si="5"/>
        <v>0</v>
      </c>
      <c r="I38" s="230">
        <f t="shared" si="5"/>
        <v>0</v>
      </c>
      <c r="J38" s="230">
        <f t="shared" si="5"/>
        <v>0</v>
      </c>
      <c r="K38" s="230">
        <f t="shared" si="5"/>
        <v>0</v>
      </c>
      <c r="L38" s="230">
        <f t="shared" si="5"/>
        <v>0</v>
      </c>
      <c r="M38" s="230">
        <f t="shared" si="5"/>
        <v>0</v>
      </c>
      <c r="Q38" s="219" t="s">
        <v>467</v>
      </c>
    </row>
    <row r="39" spans="2:17" ht="15.75" customHeight="1" x14ac:dyDescent="0.25">
      <c r="B39" s="229" t="s">
        <v>468</v>
      </c>
      <c r="C39" s="249" t="s">
        <v>463</v>
      </c>
      <c r="D39" s="230">
        <f>C26</f>
        <v>0</v>
      </c>
      <c r="E39" s="230">
        <f>D39*E32</f>
        <v>0</v>
      </c>
      <c r="F39" s="230">
        <f t="shared" ref="F39:M39" si="6">E39*F32</f>
        <v>0</v>
      </c>
      <c r="G39" s="230">
        <f t="shared" si="6"/>
        <v>0</v>
      </c>
      <c r="H39" s="230">
        <f t="shared" si="6"/>
        <v>0</v>
      </c>
      <c r="I39" s="230">
        <f t="shared" si="6"/>
        <v>0</v>
      </c>
      <c r="J39" s="230">
        <f t="shared" si="6"/>
        <v>0</v>
      </c>
      <c r="K39" s="230">
        <f t="shared" si="6"/>
        <v>0</v>
      </c>
      <c r="L39" s="230">
        <f t="shared" si="6"/>
        <v>0</v>
      </c>
      <c r="M39" s="230">
        <f t="shared" si="6"/>
        <v>0</v>
      </c>
    </row>
    <row r="40" spans="2:17" ht="27.75" customHeight="1" x14ac:dyDescent="0.25">
      <c r="B40" s="257" t="s">
        <v>244</v>
      </c>
      <c r="C40" s="249" t="s">
        <v>463</v>
      </c>
      <c r="D40" s="258">
        <f>D35-D36</f>
        <v>0.14336000000000002</v>
      </c>
      <c r="E40" s="250">
        <f t="shared" ref="E40:M40" si="7">E35-E36</f>
        <v>0.14837760000000003</v>
      </c>
      <c r="F40" s="250">
        <f t="shared" si="7"/>
        <v>0.1534224384</v>
      </c>
      <c r="G40" s="250">
        <f t="shared" si="7"/>
        <v>0.15955933593600002</v>
      </c>
      <c r="H40" s="250">
        <f t="shared" si="7"/>
        <v>0.16594170937343999</v>
      </c>
      <c r="I40" s="250">
        <f t="shared" si="7"/>
        <v>0.17257937774837762</v>
      </c>
      <c r="J40" s="250">
        <f t="shared" si="7"/>
        <v>0.17948255285831272</v>
      </c>
      <c r="K40" s="250">
        <f t="shared" si="7"/>
        <v>0.18666185497264523</v>
      </c>
      <c r="L40" s="250">
        <f t="shared" si="7"/>
        <v>0.19412832917155104</v>
      </c>
      <c r="M40" s="250">
        <f t="shared" si="7"/>
        <v>0.20189346233841313</v>
      </c>
    </row>
    <row r="41" spans="2:17" ht="20.25" customHeight="1" x14ac:dyDescent="0.25">
      <c r="B41" s="259"/>
      <c r="C41" s="260"/>
      <c r="D41" s="261"/>
      <c r="E41" s="262"/>
      <c r="F41" s="262"/>
      <c r="G41" s="263"/>
    </row>
    <row r="42" spans="2:17" ht="15" customHeight="1" x14ac:dyDescent="0.25">
      <c r="B42" s="413" t="s">
        <v>469</v>
      </c>
      <c r="C42" s="415" t="s">
        <v>461</v>
      </c>
      <c r="D42" s="417" t="s">
        <v>470</v>
      </c>
      <c r="E42" s="417"/>
      <c r="F42" s="417"/>
      <c r="G42" s="417"/>
      <c r="H42" s="417"/>
      <c r="I42" s="417"/>
      <c r="J42" s="417"/>
      <c r="K42" s="417"/>
      <c r="L42" s="417"/>
      <c r="M42" s="417"/>
    </row>
    <row r="43" spans="2:17" ht="15" customHeight="1" x14ac:dyDescent="0.25">
      <c r="B43" s="414"/>
      <c r="C43" s="416"/>
      <c r="D43" s="241">
        <v>1</v>
      </c>
      <c r="E43" s="241">
        <v>2</v>
      </c>
      <c r="F43" s="241">
        <v>3</v>
      </c>
      <c r="G43" s="241">
        <v>4</v>
      </c>
      <c r="H43" s="241">
        <v>5</v>
      </c>
      <c r="I43" s="241">
        <v>6</v>
      </c>
      <c r="J43" s="241">
        <v>7</v>
      </c>
      <c r="K43" s="241">
        <v>8</v>
      </c>
      <c r="L43" s="241">
        <v>9</v>
      </c>
      <c r="M43" s="241">
        <v>10</v>
      </c>
    </row>
    <row r="44" spans="2:17" s="265" customFormat="1" ht="29.25" customHeight="1" x14ac:dyDescent="0.25">
      <c r="B44" s="255" t="s">
        <v>244</v>
      </c>
      <c r="C44" s="264" t="s">
        <v>463</v>
      </c>
      <c r="D44" s="230">
        <f>D40</f>
        <v>0.14336000000000002</v>
      </c>
      <c r="E44" s="230">
        <f t="shared" ref="E44:M44" si="8">E40</f>
        <v>0.14837760000000003</v>
      </c>
      <c r="F44" s="230">
        <f t="shared" si="8"/>
        <v>0.1534224384</v>
      </c>
      <c r="G44" s="230">
        <f t="shared" si="8"/>
        <v>0.15955933593600002</v>
      </c>
      <c r="H44" s="230">
        <f t="shared" si="8"/>
        <v>0.16594170937343999</v>
      </c>
      <c r="I44" s="230">
        <f t="shared" si="8"/>
        <v>0.17257937774837762</v>
      </c>
      <c r="J44" s="230">
        <f t="shared" si="8"/>
        <v>0.17948255285831272</v>
      </c>
      <c r="K44" s="230">
        <f t="shared" si="8"/>
        <v>0.18666185497264523</v>
      </c>
      <c r="L44" s="230">
        <f t="shared" si="8"/>
        <v>0.19412832917155104</v>
      </c>
      <c r="M44" s="230">
        <f t="shared" si="8"/>
        <v>0.20189346233841313</v>
      </c>
    </row>
    <row r="45" spans="2:17" s="265" customFormat="1" ht="21.75" customHeight="1" x14ac:dyDescent="0.25">
      <c r="B45" s="255" t="s">
        <v>471</v>
      </c>
      <c r="C45" s="232" t="s">
        <v>463</v>
      </c>
      <c r="D45" s="266">
        <f>-C22</f>
        <v>-1.1200000000000001</v>
      </c>
      <c r="E45" s="266">
        <f>-'[2]1. сводные данные'!M47</f>
        <v>0</v>
      </c>
      <c r="F45" s="230"/>
      <c r="G45" s="267"/>
      <c r="H45" s="268"/>
      <c r="I45" s="268"/>
      <c r="J45" s="268"/>
      <c r="K45" s="268"/>
      <c r="L45" s="268"/>
      <c r="M45" s="268"/>
    </row>
    <row r="46" spans="2:17" s="265" customFormat="1" ht="19.5" customHeight="1" x14ac:dyDescent="0.25">
      <c r="B46" s="255" t="s">
        <v>472</v>
      </c>
      <c r="C46" s="232" t="s">
        <v>463</v>
      </c>
      <c r="D46" s="230">
        <f>SUM(D44:D45)</f>
        <v>-0.97664000000000006</v>
      </c>
      <c r="E46" s="230">
        <f t="shared" ref="E46:M46" si="9">SUM(E44:E45)</f>
        <v>0.14837760000000003</v>
      </c>
      <c r="F46" s="230">
        <f>SUM(F44:F45)</f>
        <v>0.1534224384</v>
      </c>
      <c r="G46" s="230">
        <f t="shared" si="9"/>
        <v>0.15955933593600002</v>
      </c>
      <c r="H46" s="230">
        <f t="shared" si="9"/>
        <v>0.16594170937343999</v>
      </c>
      <c r="I46" s="230">
        <f t="shared" si="9"/>
        <v>0.17257937774837762</v>
      </c>
      <c r="J46" s="230">
        <f t="shared" si="9"/>
        <v>0.17948255285831272</v>
      </c>
      <c r="K46" s="230">
        <f t="shared" si="9"/>
        <v>0.18666185497264523</v>
      </c>
      <c r="L46" s="230">
        <f t="shared" si="9"/>
        <v>0.19412832917155104</v>
      </c>
      <c r="M46" s="230">
        <f t="shared" si="9"/>
        <v>0.20189346233841313</v>
      </c>
    </row>
    <row r="47" spans="2:17" s="265" customFormat="1" ht="21" customHeight="1" x14ac:dyDescent="0.25">
      <c r="B47" s="255" t="s">
        <v>473</v>
      </c>
      <c r="C47" s="232" t="s">
        <v>463</v>
      </c>
      <c r="D47" s="230">
        <f>D46</f>
        <v>-0.97664000000000006</v>
      </c>
      <c r="E47" s="230">
        <f>D47+E46</f>
        <v>-0.82826240000000007</v>
      </c>
      <c r="F47" s="230">
        <f>E47+F46</f>
        <v>-0.67483996160000004</v>
      </c>
      <c r="G47" s="230">
        <f t="shared" ref="G47:L47" si="10">F47+G46</f>
        <v>-0.51528062566400001</v>
      </c>
      <c r="H47" s="230">
        <f t="shared" si="10"/>
        <v>-0.34933891629056002</v>
      </c>
      <c r="I47" s="230">
        <f>H47+I46</f>
        <v>-0.1767595385421824</v>
      </c>
      <c r="J47" s="230">
        <f t="shared" si="10"/>
        <v>2.7230143161303122E-3</v>
      </c>
      <c r="K47" s="230">
        <f t="shared" si="10"/>
        <v>0.18938486928877554</v>
      </c>
      <c r="L47" s="230">
        <f t="shared" si="10"/>
        <v>0.38351319846032661</v>
      </c>
      <c r="M47" s="230">
        <f>L47+M46</f>
        <v>0.58540666079873971</v>
      </c>
    </row>
    <row r="48" spans="2:17" s="265" customFormat="1" ht="17.25" customHeight="1" x14ac:dyDescent="0.25">
      <c r="B48" s="229" t="s">
        <v>243</v>
      </c>
      <c r="C48" s="230"/>
      <c r="D48" s="230">
        <f>1/(1+$C$28)^(D43-1)</f>
        <v>1</v>
      </c>
      <c r="E48" s="230">
        <f>1/(1+$C$28)^(E43-1)</f>
        <v>0.970873786407767</v>
      </c>
      <c r="F48" s="230">
        <f t="shared" ref="F48:M48" si="11">1/(1+$C$28)^(F43-1)</f>
        <v>0.94259590913375435</v>
      </c>
      <c r="G48" s="230">
        <f t="shared" si="11"/>
        <v>0.91514165935315961</v>
      </c>
      <c r="H48" s="230">
        <f t="shared" si="11"/>
        <v>0.888487047915689</v>
      </c>
      <c r="I48" s="230">
        <f t="shared" si="11"/>
        <v>0.86260878438416411</v>
      </c>
      <c r="J48" s="230">
        <f t="shared" si="11"/>
        <v>0.83748425668365445</v>
      </c>
      <c r="K48" s="230">
        <f t="shared" si="11"/>
        <v>0.81309151134335378</v>
      </c>
      <c r="L48" s="230">
        <f t="shared" si="11"/>
        <v>0.78940923431393573</v>
      </c>
      <c r="M48" s="230">
        <f t="shared" si="11"/>
        <v>0.76641673234362695</v>
      </c>
    </row>
    <row r="49" spans="2:14" s="265" customFormat="1" ht="17.25" customHeight="1" x14ac:dyDescent="0.25">
      <c r="B49" s="255" t="s">
        <v>474</v>
      </c>
      <c r="C49" s="232" t="s">
        <v>463</v>
      </c>
      <c r="D49" s="230">
        <f>D46*D48</f>
        <v>-0.97664000000000006</v>
      </c>
      <c r="E49" s="230">
        <f>E46*E48</f>
        <v>0.14405592233009712</v>
      </c>
      <c r="F49" s="230">
        <f t="shared" ref="F49:M49" si="12">F46*F48</f>
        <v>0.14461536280516543</v>
      </c>
      <c r="G49" s="230">
        <f t="shared" si="12"/>
        <v>0.1460193954537593</v>
      </c>
      <c r="H49" s="230">
        <f t="shared" si="12"/>
        <v>0.14743705948729091</v>
      </c>
      <c r="I49" s="230">
        <f t="shared" si="12"/>
        <v>0.14886848724930349</v>
      </c>
      <c r="J49" s="230">
        <f t="shared" si="12"/>
        <v>0.15031381236822874</v>
      </c>
      <c r="K49" s="230">
        <f t="shared" si="12"/>
        <v>0.15177316976986202</v>
      </c>
      <c r="L49" s="230">
        <f t="shared" si="12"/>
        <v>0.15324669568995777</v>
      </c>
      <c r="M49" s="230">
        <f t="shared" si="12"/>
        <v>0.1547345276869477</v>
      </c>
    </row>
    <row r="50" spans="2:14" s="265" customFormat="1" ht="27" customHeight="1" x14ac:dyDescent="0.25">
      <c r="B50" s="255" t="s">
        <v>475</v>
      </c>
      <c r="C50" s="232" t="s">
        <v>463</v>
      </c>
      <c r="D50" s="230">
        <f>D48*D47</f>
        <v>-0.97664000000000006</v>
      </c>
      <c r="E50" s="230">
        <f>E48*E47</f>
        <v>-0.80413825242718451</v>
      </c>
      <c r="F50" s="230">
        <f t="shared" ref="F50:M50" si="13">F48*F47</f>
        <v>-0.63610138712413988</v>
      </c>
      <c r="G50" s="230">
        <f t="shared" si="13"/>
        <v>-0.47155476680268726</v>
      </c>
      <c r="H50" s="230">
        <f t="shared" si="13"/>
        <v>-0.31038310245706568</v>
      </c>
      <c r="I50" s="230">
        <f t="shared" si="13"/>
        <v>-0.15247433067017777</v>
      </c>
      <c r="J50" s="230">
        <f t="shared" si="13"/>
        <v>2.280481620483344E-3</v>
      </c>
      <c r="K50" s="230">
        <f t="shared" si="13"/>
        <v>0.15398722959557401</v>
      </c>
      <c r="L50" s="230">
        <f t="shared" si="13"/>
        <v>0.30274886034585491</v>
      </c>
      <c r="M50" s="230">
        <f t="shared" si="13"/>
        <v>0.4486654600615641</v>
      </c>
    </row>
    <row r="51" spans="2:14" s="271" customFormat="1" ht="12.75" customHeight="1" x14ac:dyDescent="0.25">
      <c r="B51" s="269"/>
      <c r="C51" s="270"/>
      <c r="D51" s="270"/>
      <c r="E51" s="270"/>
      <c r="F51" s="270"/>
      <c r="G51" s="270"/>
      <c r="H51" s="270"/>
      <c r="I51" s="270"/>
      <c r="J51" s="270"/>
      <c r="K51" s="270"/>
      <c r="L51" s="270"/>
      <c r="M51" s="270"/>
    </row>
    <row r="52" spans="2:14" s="265" customFormat="1" ht="29.25" customHeight="1" x14ac:dyDescent="0.25">
      <c r="B52" s="272" t="s">
        <v>476</v>
      </c>
      <c r="C52" s="273" t="s">
        <v>461</v>
      </c>
      <c r="D52" s="273" t="s">
        <v>477</v>
      </c>
      <c r="E52" s="270"/>
      <c r="F52" s="270"/>
      <c r="G52" s="270"/>
      <c r="H52" s="270"/>
      <c r="I52" s="270"/>
      <c r="J52" s="270"/>
      <c r="K52" s="270"/>
      <c r="L52" s="270"/>
      <c r="M52" s="270"/>
      <c r="N52" s="271"/>
    </row>
    <row r="53" spans="2:14" s="265" customFormat="1" ht="18" customHeight="1" x14ac:dyDescent="0.25">
      <c r="B53" s="255" t="s">
        <v>478</v>
      </c>
      <c r="C53" s="232" t="s">
        <v>463</v>
      </c>
      <c r="D53" s="232">
        <f>SUM(D49:M49)</f>
        <v>0.36442443284061243</v>
      </c>
      <c r="E53" s="274"/>
      <c r="F53" s="274"/>
      <c r="G53" s="275"/>
      <c r="H53" s="271"/>
      <c r="I53" s="271"/>
      <c r="J53" s="271"/>
      <c r="K53" s="271"/>
      <c r="L53" s="271"/>
      <c r="M53" s="271"/>
      <c r="N53" s="271"/>
    </row>
    <row r="54" spans="2:14" s="265" customFormat="1" ht="16.5" customHeight="1" x14ac:dyDescent="0.25">
      <c r="B54" s="276" t="s">
        <v>242</v>
      </c>
      <c r="C54" s="233" t="s">
        <v>479</v>
      </c>
      <c r="D54" s="233">
        <f>IRR(D46:M46)</f>
        <v>9.9685044534684186E-2</v>
      </c>
      <c r="E54" s="274"/>
      <c r="F54" s="274"/>
      <c r="G54" s="275"/>
      <c r="H54" s="271"/>
      <c r="I54" s="271"/>
      <c r="J54" s="271"/>
      <c r="K54" s="271"/>
      <c r="L54" s="271"/>
      <c r="M54" s="271"/>
      <c r="N54" s="271"/>
    </row>
    <row r="55" spans="2:14" s="265" customFormat="1" x14ac:dyDescent="0.25">
      <c r="B55" s="276" t="s">
        <v>480</v>
      </c>
      <c r="C55" s="264" t="s">
        <v>481</v>
      </c>
      <c r="D55" s="264">
        <f>IF(M47&lt;0,"не окупается",(COUNTIF(D47:M47,"&lt;0")+1))</f>
        <v>7</v>
      </c>
      <c r="E55" s="274"/>
      <c r="F55" s="274"/>
      <c r="G55" s="277"/>
      <c r="H55" s="271"/>
      <c r="I55" s="271"/>
      <c r="J55" s="271"/>
      <c r="K55" s="271"/>
      <c r="L55" s="271"/>
      <c r="M55" s="271"/>
      <c r="N55" s="271"/>
    </row>
    <row r="56" spans="2:14" s="265" customFormat="1" ht="15.75" customHeight="1" x14ac:dyDescent="0.25">
      <c r="B56" s="255" t="s">
        <v>482</v>
      </c>
      <c r="C56" s="264" t="s">
        <v>481</v>
      </c>
      <c r="D56" s="264">
        <f>IF(M50&lt;0,"не окупается",(COUNTIF(D50:M50,"&lt;0")+1))</f>
        <v>7</v>
      </c>
      <c r="E56" s="274"/>
      <c r="F56" s="274"/>
      <c r="G56" s="278"/>
      <c r="H56" s="271"/>
      <c r="I56" s="271"/>
      <c r="J56" s="271"/>
      <c r="K56" s="271"/>
      <c r="L56" s="271"/>
      <c r="M56" s="271"/>
      <c r="N56" s="271"/>
    </row>
    <row r="57" spans="2:14" ht="13.5" customHeight="1" x14ac:dyDescent="0.25">
      <c r="B57" s="279"/>
      <c r="C57" s="263"/>
      <c r="D57" s="263"/>
      <c r="E57" s="263"/>
      <c r="F57" s="263"/>
      <c r="G57" s="263"/>
      <c r="H57" s="263"/>
      <c r="I57" s="280"/>
    </row>
    <row r="58" spans="2:14" ht="21" customHeight="1" x14ac:dyDescent="0.25">
      <c r="B58" s="281"/>
      <c r="C58" s="228"/>
      <c r="D58" s="228"/>
      <c r="E58" s="228"/>
      <c r="F58" s="228"/>
      <c r="G58" s="228"/>
      <c r="H58" s="228"/>
      <c r="I58" s="280"/>
    </row>
    <row r="59" spans="2:14" ht="15" customHeight="1" x14ac:dyDescent="0.25">
      <c r="B59" s="410"/>
      <c r="C59" s="410"/>
      <c r="D59" s="410"/>
      <c r="E59" s="410"/>
      <c r="F59" s="410"/>
      <c r="G59" s="410"/>
      <c r="H59" s="410"/>
      <c r="I59" s="410"/>
      <c r="J59" s="410"/>
      <c r="K59" s="410"/>
      <c r="L59" s="410"/>
      <c r="M59" s="410"/>
    </row>
    <row r="60" spans="2:14" ht="21" customHeight="1" x14ac:dyDescent="0.25">
      <c r="B60" s="410"/>
      <c r="C60" s="410"/>
      <c r="D60" s="410"/>
      <c r="E60" s="410"/>
      <c r="F60" s="410"/>
      <c r="G60" s="410"/>
      <c r="H60" s="410"/>
      <c r="I60" s="410"/>
      <c r="J60" s="410"/>
      <c r="K60" s="410"/>
      <c r="L60" s="410"/>
      <c r="M60" s="410"/>
    </row>
    <row r="61" spans="2:14" ht="16.5" customHeight="1" x14ac:dyDescent="0.25">
      <c r="B61" s="410"/>
      <c r="C61" s="410"/>
      <c r="D61" s="410"/>
      <c r="E61" s="410"/>
      <c r="F61" s="410"/>
      <c r="G61" s="410"/>
      <c r="H61" s="410"/>
      <c r="I61" s="410"/>
      <c r="J61" s="410"/>
      <c r="K61" s="410"/>
      <c r="L61" s="410"/>
      <c r="M61" s="410"/>
    </row>
    <row r="62" spans="2:14" ht="18.75" customHeight="1" x14ac:dyDescent="0.25">
      <c r="B62" s="411"/>
      <c r="C62" s="411"/>
      <c r="D62" s="411"/>
      <c r="E62" s="411"/>
      <c r="F62" s="411"/>
      <c r="G62" s="411"/>
      <c r="H62" s="411"/>
      <c r="I62" s="411"/>
      <c r="J62" s="411"/>
      <c r="K62" s="411"/>
      <c r="L62" s="411"/>
      <c r="M62" s="411"/>
    </row>
  </sheetData>
  <mergeCells count="16">
    <mergeCell ref="B59:M59"/>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heetViews>
  <sheetFormatPr defaultRowHeight="15.75" x14ac:dyDescent="0.25"/>
  <cols>
    <col min="1" max="1" width="9.140625" style="69"/>
    <col min="2" max="2" width="37.7109375" style="69" customWidth="1"/>
    <col min="3" max="3" width="9.140625" style="69"/>
    <col min="4" max="4" width="12.85546875" style="69" customWidth="1"/>
    <col min="5" max="6" width="0" style="69" hidden="1" customWidth="1"/>
    <col min="7" max="7" width="11" style="69" customWidth="1"/>
    <col min="8" max="8" width="15.5703125" style="69" customWidth="1"/>
    <col min="9" max="9" width="17.85546875" style="69" customWidth="1"/>
    <col min="10"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x14ac:dyDescent="0.25">
      <c r="L1" s="41" t="s">
        <v>69</v>
      </c>
    </row>
    <row r="2" spans="1:44" ht="18.75" x14ac:dyDescent="0.3">
      <c r="L2" s="14" t="s">
        <v>10</v>
      </c>
    </row>
    <row r="3" spans="1:44" ht="18.75" x14ac:dyDescent="0.3">
      <c r="L3" s="14" t="s">
        <v>431</v>
      </c>
    </row>
    <row r="4" spans="1:44" ht="18.75" x14ac:dyDescent="0.3">
      <c r="K4" s="14"/>
    </row>
    <row r="5" spans="1:44" x14ac:dyDescent="0.25">
      <c r="A5" s="362"/>
      <c r="B5" s="362"/>
      <c r="C5" s="362"/>
      <c r="D5" s="362"/>
      <c r="E5" s="362"/>
      <c r="F5" s="362"/>
      <c r="G5" s="419"/>
      <c r="H5" s="419"/>
      <c r="I5" s="419"/>
      <c r="J5" s="419" t="s">
        <v>438</v>
      </c>
      <c r="K5" s="419"/>
      <c r="L5" s="419"/>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x14ac:dyDescent="0.25">
      <c r="A6" s="16"/>
      <c r="B6" s="11"/>
      <c r="C6" s="11"/>
      <c r="D6" s="16"/>
      <c r="E6" s="11"/>
      <c r="F6" s="11"/>
      <c r="G6" s="155"/>
      <c r="H6" s="156"/>
      <c r="I6" s="156"/>
      <c r="J6" s="155"/>
      <c r="K6" s="156"/>
      <c r="L6" s="156"/>
    </row>
    <row r="7" spans="1:44" ht="18.75" x14ac:dyDescent="0.25">
      <c r="A7" s="366"/>
      <c r="B7" s="366"/>
      <c r="C7" s="366"/>
      <c r="D7" s="366"/>
      <c r="E7" s="366"/>
      <c r="F7" s="366"/>
      <c r="G7" s="420"/>
      <c r="H7" s="420"/>
      <c r="I7" s="420"/>
      <c r="J7" s="420" t="s">
        <v>9</v>
      </c>
      <c r="K7" s="420"/>
      <c r="L7" s="420"/>
    </row>
    <row r="8" spans="1:44" ht="18.75" x14ac:dyDescent="0.25">
      <c r="A8" s="152"/>
      <c r="B8" s="152"/>
      <c r="C8" s="152"/>
      <c r="D8" s="152"/>
      <c r="E8" s="152"/>
      <c r="F8" s="152"/>
      <c r="G8" s="140"/>
      <c r="H8" s="140"/>
      <c r="I8" s="140"/>
      <c r="J8" s="140"/>
      <c r="K8" s="140"/>
      <c r="L8" s="140"/>
    </row>
    <row r="9" spans="1:44" x14ac:dyDescent="0.25">
      <c r="A9" s="367"/>
      <c r="B9" s="367"/>
      <c r="C9" s="367"/>
      <c r="D9" s="367"/>
      <c r="E9" s="367"/>
      <c r="F9" s="367"/>
      <c r="G9" s="421"/>
      <c r="H9" s="421"/>
      <c r="I9" s="421"/>
      <c r="J9" s="421" t="s">
        <v>439</v>
      </c>
      <c r="K9" s="421"/>
      <c r="L9" s="421"/>
    </row>
    <row r="10" spans="1:44" x14ac:dyDescent="0.25">
      <c r="A10" s="363"/>
      <c r="B10" s="363"/>
      <c r="C10" s="363"/>
      <c r="D10" s="363"/>
      <c r="E10" s="363"/>
      <c r="F10" s="363"/>
      <c r="G10" s="422"/>
      <c r="H10" s="422"/>
      <c r="I10" s="422"/>
      <c r="J10" s="422" t="s">
        <v>8</v>
      </c>
      <c r="K10" s="422"/>
      <c r="L10" s="422"/>
    </row>
    <row r="11" spans="1:44" ht="18.75" x14ac:dyDescent="0.25">
      <c r="A11" s="152"/>
      <c r="B11" s="152"/>
      <c r="C11" s="152"/>
      <c r="D11" s="152"/>
      <c r="E11" s="152"/>
      <c r="F11" s="152"/>
      <c r="G11" s="140"/>
      <c r="H11" s="140"/>
      <c r="I11" s="140"/>
      <c r="J11" s="140"/>
      <c r="K11" s="140"/>
      <c r="L11" s="140"/>
    </row>
    <row r="12" spans="1:44" ht="18.75" x14ac:dyDescent="0.25">
      <c r="A12" s="365"/>
      <c r="B12" s="365"/>
      <c r="C12" s="365"/>
      <c r="D12" s="365"/>
      <c r="E12" s="365"/>
      <c r="F12" s="365"/>
      <c r="G12" s="433"/>
      <c r="H12" s="433"/>
      <c r="I12" s="433"/>
      <c r="J12" s="371" t="s">
        <v>483</v>
      </c>
      <c r="K12" s="371"/>
      <c r="L12" s="371"/>
    </row>
    <row r="13" spans="1:44" x14ac:dyDescent="0.25">
      <c r="A13" s="363"/>
      <c r="B13" s="363"/>
      <c r="C13" s="363"/>
      <c r="D13" s="363"/>
      <c r="E13" s="363"/>
      <c r="F13" s="363"/>
      <c r="G13" s="422"/>
      <c r="H13" s="422"/>
      <c r="I13" s="422"/>
      <c r="J13" s="422" t="s">
        <v>7</v>
      </c>
      <c r="K13" s="422"/>
      <c r="L13" s="422"/>
    </row>
    <row r="14" spans="1:44" ht="18.75" x14ac:dyDescent="0.25">
      <c r="A14" s="153"/>
      <c r="B14" s="153"/>
      <c r="C14" s="153"/>
      <c r="D14" s="153"/>
      <c r="E14" s="153"/>
      <c r="F14" s="153"/>
      <c r="G14" s="10"/>
      <c r="H14" s="10"/>
      <c r="I14" s="10"/>
      <c r="J14" s="10"/>
      <c r="K14" s="10"/>
      <c r="L14" s="10"/>
    </row>
    <row r="15" spans="1:44" ht="18.75" x14ac:dyDescent="0.25">
      <c r="A15" s="365"/>
      <c r="B15" s="365"/>
      <c r="C15" s="365"/>
      <c r="D15" s="365"/>
      <c r="E15" s="365"/>
      <c r="F15" s="365"/>
      <c r="G15" s="433"/>
      <c r="H15" s="433"/>
      <c r="I15" s="433"/>
      <c r="J15" s="433" t="s">
        <v>635</v>
      </c>
      <c r="K15" s="433"/>
      <c r="L15" s="433"/>
    </row>
    <row r="16" spans="1:44" x14ac:dyDescent="0.25">
      <c r="A16" s="363"/>
      <c r="B16" s="363"/>
      <c r="C16" s="363"/>
      <c r="D16" s="363"/>
      <c r="E16" s="363"/>
      <c r="F16" s="363"/>
      <c r="G16" s="422"/>
      <c r="H16" s="422"/>
      <c r="I16" s="422"/>
      <c r="J16" s="422" t="s">
        <v>6</v>
      </c>
      <c r="K16" s="422"/>
      <c r="L16" s="422"/>
    </row>
    <row r="17" spans="1:12" ht="15.75" customHeight="1" x14ac:dyDescent="0.25">
      <c r="G17" s="157"/>
      <c r="H17" s="157"/>
      <c r="I17" s="157"/>
      <c r="J17" s="157"/>
      <c r="K17" s="157"/>
      <c r="L17" s="158"/>
    </row>
    <row r="18" spans="1:12" x14ac:dyDescent="0.25">
      <c r="K18" s="106"/>
    </row>
    <row r="19" spans="1:12" ht="15.75" customHeight="1" x14ac:dyDescent="0.25">
      <c r="A19" s="418" t="s">
        <v>379</v>
      </c>
      <c r="B19" s="418"/>
      <c r="C19" s="418"/>
      <c r="D19" s="418"/>
      <c r="E19" s="418"/>
      <c r="F19" s="418"/>
      <c r="G19" s="418"/>
      <c r="H19" s="418"/>
      <c r="I19" s="418"/>
      <c r="J19" s="418"/>
      <c r="K19" s="418"/>
      <c r="L19" s="418"/>
    </row>
    <row r="20" spans="1:12" x14ac:dyDescent="0.25">
      <c r="A20" s="73"/>
      <c r="B20" s="73"/>
      <c r="C20" s="105"/>
      <c r="D20" s="105"/>
      <c r="E20" s="105"/>
      <c r="F20" s="105"/>
      <c r="G20" s="105"/>
      <c r="H20" s="105"/>
      <c r="I20" s="105"/>
      <c r="J20" s="105"/>
      <c r="K20" s="105"/>
      <c r="L20" s="105"/>
    </row>
    <row r="21" spans="1:12" ht="28.5" customHeight="1" x14ac:dyDescent="0.25">
      <c r="A21" s="423" t="s">
        <v>211</v>
      </c>
      <c r="B21" s="423" t="s">
        <v>210</v>
      </c>
      <c r="C21" s="429" t="s">
        <v>315</v>
      </c>
      <c r="D21" s="429"/>
      <c r="E21" s="429"/>
      <c r="F21" s="429"/>
      <c r="G21" s="429"/>
      <c r="H21" s="429"/>
      <c r="I21" s="424" t="s">
        <v>209</v>
      </c>
      <c r="J21" s="426" t="s">
        <v>317</v>
      </c>
      <c r="K21" s="423" t="s">
        <v>208</v>
      </c>
      <c r="L21" s="425" t="s">
        <v>316</v>
      </c>
    </row>
    <row r="22" spans="1:12" ht="58.5" customHeight="1" x14ac:dyDescent="0.25">
      <c r="A22" s="423"/>
      <c r="B22" s="423"/>
      <c r="C22" s="430" t="s">
        <v>2</v>
      </c>
      <c r="D22" s="430"/>
      <c r="E22" s="127"/>
      <c r="F22" s="128"/>
      <c r="G22" s="431" t="s">
        <v>1</v>
      </c>
      <c r="H22" s="432"/>
      <c r="I22" s="424"/>
      <c r="J22" s="427"/>
      <c r="K22" s="423"/>
      <c r="L22" s="425"/>
    </row>
    <row r="23" spans="1:12" ht="47.25" x14ac:dyDescent="0.25">
      <c r="A23" s="423"/>
      <c r="B23" s="423"/>
      <c r="C23" s="104" t="s">
        <v>207</v>
      </c>
      <c r="D23" s="104" t="s">
        <v>206</v>
      </c>
      <c r="E23" s="104" t="s">
        <v>207</v>
      </c>
      <c r="F23" s="104" t="s">
        <v>206</v>
      </c>
      <c r="G23" s="104" t="s">
        <v>207</v>
      </c>
      <c r="H23" s="104" t="s">
        <v>206</v>
      </c>
      <c r="I23" s="424"/>
      <c r="J23" s="428"/>
      <c r="K23" s="423"/>
      <c r="L23" s="425"/>
    </row>
    <row r="24" spans="1:12" x14ac:dyDescent="0.25">
      <c r="A24" s="82">
        <v>1</v>
      </c>
      <c r="B24" s="82">
        <v>2</v>
      </c>
      <c r="C24" s="104">
        <v>3</v>
      </c>
      <c r="D24" s="104">
        <v>4</v>
      </c>
      <c r="E24" s="104">
        <v>5</v>
      </c>
      <c r="F24" s="104">
        <v>6</v>
      </c>
      <c r="G24" s="104">
        <v>7</v>
      </c>
      <c r="H24" s="104">
        <v>8</v>
      </c>
      <c r="I24" s="104">
        <v>9</v>
      </c>
      <c r="J24" s="104">
        <v>10</v>
      </c>
      <c r="K24" s="104">
        <v>11</v>
      </c>
      <c r="L24" s="104">
        <v>12</v>
      </c>
    </row>
    <row r="25" spans="1:12" x14ac:dyDescent="0.25">
      <c r="A25" s="100">
        <v>1</v>
      </c>
      <c r="B25" s="101" t="s">
        <v>205</v>
      </c>
      <c r="C25" s="98" t="s">
        <v>420</v>
      </c>
      <c r="D25" s="98" t="s">
        <v>420</v>
      </c>
      <c r="E25" s="98" t="s">
        <v>420</v>
      </c>
      <c r="F25" s="98" t="s">
        <v>420</v>
      </c>
      <c r="G25" s="98" t="s">
        <v>420</v>
      </c>
      <c r="H25" s="98" t="s">
        <v>420</v>
      </c>
      <c r="I25" s="98" t="s">
        <v>420</v>
      </c>
      <c r="J25" s="98" t="s">
        <v>420</v>
      </c>
      <c r="K25" s="97"/>
      <c r="L25" s="108"/>
    </row>
    <row r="26" spans="1:12" ht="21.75" customHeight="1" x14ac:dyDescent="0.25">
      <c r="A26" s="100" t="s">
        <v>204</v>
      </c>
      <c r="B26" s="103" t="s">
        <v>322</v>
      </c>
      <c r="C26" s="98" t="s">
        <v>420</v>
      </c>
      <c r="D26" s="98" t="s">
        <v>420</v>
      </c>
      <c r="E26" s="98" t="s">
        <v>420</v>
      </c>
      <c r="F26" s="98" t="s">
        <v>420</v>
      </c>
      <c r="G26" s="98" t="s">
        <v>420</v>
      </c>
      <c r="H26" s="98" t="s">
        <v>420</v>
      </c>
      <c r="I26" s="98" t="s">
        <v>420</v>
      </c>
      <c r="J26" s="98" t="s">
        <v>420</v>
      </c>
      <c r="K26" s="97"/>
      <c r="L26" s="97"/>
    </row>
    <row r="27" spans="1:12" s="76" customFormat="1" ht="39" customHeight="1" x14ac:dyDescent="0.25">
      <c r="A27" s="100" t="s">
        <v>203</v>
      </c>
      <c r="B27" s="103" t="s">
        <v>324</v>
      </c>
      <c r="C27" s="98" t="s">
        <v>420</v>
      </c>
      <c r="D27" s="98" t="s">
        <v>420</v>
      </c>
      <c r="E27" s="98" t="s">
        <v>420</v>
      </c>
      <c r="F27" s="98" t="s">
        <v>420</v>
      </c>
      <c r="G27" s="98" t="s">
        <v>420</v>
      </c>
      <c r="H27" s="98" t="s">
        <v>420</v>
      </c>
      <c r="I27" s="98" t="s">
        <v>420</v>
      </c>
      <c r="J27" s="98" t="s">
        <v>420</v>
      </c>
      <c r="K27" s="97"/>
      <c r="L27" s="97"/>
    </row>
    <row r="28" spans="1:12" s="76" customFormat="1" ht="70.5" customHeight="1" x14ac:dyDescent="0.25">
      <c r="A28" s="100" t="s">
        <v>323</v>
      </c>
      <c r="B28" s="103" t="s">
        <v>328</v>
      </c>
      <c r="C28" s="98" t="s">
        <v>420</v>
      </c>
      <c r="D28" s="98" t="s">
        <v>420</v>
      </c>
      <c r="E28" s="98" t="s">
        <v>420</v>
      </c>
      <c r="F28" s="98" t="s">
        <v>420</v>
      </c>
      <c r="G28" s="98" t="s">
        <v>420</v>
      </c>
      <c r="H28" s="98" t="s">
        <v>420</v>
      </c>
      <c r="I28" s="98" t="s">
        <v>420</v>
      </c>
      <c r="J28" s="98" t="s">
        <v>420</v>
      </c>
      <c r="K28" s="97"/>
      <c r="L28" s="97"/>
    </row>
    <row r="29" spans="1:12" s="76" customFormat="1" ht="54" customHeight="1" x14ac:dyDescent="0.25">
      <c r="A29" s="100" t="s">
        <v>202</v>
      </c>
      <c r="B29" s="103" t="s">
        <v>327</v>
      </c>
      <c r="C29" s="98" t="s">
        <v>420</v>
      </c>
      <c r="D29" s="98" t="s">
        <v>420</v>
      </c>
      <c r="E29" s="98" t="s">
        <v>420</v>
      </c>
      <c r="F29" s="98" t="s">
        <v>420</v>
      </c>
      <c r="G29" s="98" t="s">
        <v>420</v>
      </c>
      <c r="H29" s="98" t="s">
        <v>420</v>
      </c>
      <c r="I29" s="98" t="s">
        <v>420</v>
      </c>
      <c r="J29" s="98" t="s">
        <v>420</v>
      </c>
      <c r="K29" s="97"/>
      <c r="L29" s="97"/>
    </row>
    <row r="30" spans="1:12" s="76" customFormat="1" ht="42" customHeight="1" x14ac:dyDescent="0.25">
      <c r="A30" s="100" t="s">
        <v>201</v>
      </c>
      <c r="B30" s="103" t="s">
        <v>329</v>
      </c>
      <c r="C30" s="98" t="s">
        <v>420</v>
      </c>
      <c r="D30" s="98" t="s">
        <v>420</v>
      </c>
      <c r="E30" s="98" t="s">
        <v>420</v>
      </c>
      <c r="F30" s="98" t="s">
        <v>420</v>
      </c>
      <c r="G30" s="98" t="s">
        <v>420</v>
      </c>
      <c r="H30" s="98" t="s">
        <v>420</v>
      </c>
      <c r="I30" s="98" t="s">
        <v>420</v>
      </c>
      <c r="J30" s="98" t="s">
        <v>420</v>
      </c>
      <c r="K30" s="97"/>
      <c r="L30" s="97"/>
    </row>
    <row r="31" spans="1:12" s="76" customFormat="1" ht="37.5" customHeight="1" x14ac:dyDescent="0.25">
      <c r="A31" s="100" t="s">
        <v>200</v>
      </c>
      <c r="B31" s="99" t="s">
        <v>325</v>
      </c>
      <c r="C31" s="98" t="s">
        <v>420</v>
      </c>
      <c r="D31" s="98" t="s">
        <v>420</v>
      </c>
      <c r="E31" s="98" t="s">
        <v>420</v>
      </c>
      <c r="F31" s="98" t="s">
        <v>420</v>
      </c>
      <c r="G31" s="98" t="s">
        <v>420</v>
      </c>
      <c r="H31" s="98" t="s">
        <v>420</v>
      </c>
      <c r="I31" s="98" t="s">
        <v>420</v>
      </c>
      <c r="J31" s="98" t="s">
        <v>420</v>
      </c>
      <c r="K31" s="97"/>
      <c r="L31" s="97"/>
    </row>
    <row r="32" spans="1:12" s="76" customFormat="1" ht="31.5" x14ac:dyDescent="0.25">
      <c r="A32" s="100" t="s">
        <v>198</v>
      </c>
      <c r="B32" s="99" t="s">
        <v>330</v>
      </c>
      <c r="C32" s="98" t="s">
        <v>420</v>
      </c>
      <c r="D32" s="98" t="s">
        <v>420</v>
      </c>
      <c r="E32" s="98" t="s">
        <v>420</v>
      </c>
      <c r="F32" s="98" t="s">
        <v>420</v>
      </c>
      <c r="G32" s="98" t="s">
        <v>420</v>
      </c>
      <c r="H32" s="98" t="s">
        <v>420</v>
      </c>
      <c r="I32" s="98" t="s">
        <v>420</v>
      </c>
      <c r="J32" s="98" t="s">
        <v>420</v>
      </c>
      <c r="K32" s="97"/>
      <c r="L32" s="97"/>
    </row>
    <row r="33" spans="1:12" s="76" customFormat="1" ht="37.5" customHeight="1" x14ac:dyDescent="0.25">
      <c r="A33" s="100" t="s">
        <v>341</v>
      </c>
      <c r="B33" s="99" t="s">
        <v>259</v>
      </c>
      <c r="C33" s="98" t="s">
        <v>420</v>
      </c>
      <c r="D33" s="98" t="s">
        <v>420</v>
      </c>
      <c r="E33" s="98" t="s">
        <v>420</v>
      </c>
      <c r="F33" s="98" t="s">
        <v>420</v>
      </c>
      <c r="G33" s="98" t="s">
        <v>420</v>
      </c>
      <c r="H33" s="98" t="s">
        <v>420</v>
      </c>
      <c r="I33" s="98" t="s">
        <v>420</v>
      </c>
      <c r="J33" s="98" t="s">
        <v>420</v>
      </c>
      <c r="K33" s="97"/>
      <c r="L33" s="97"/>
    </row>
    <row r="34" spans="1:12" s="76" customFormat="1" ht="47.25" customHeight="1" x14ac:dyDescent="0.25">
      <c r="A34" s="100" t="s">
        <v>342</v>
      </c>
      <c r="B34" s="99" t="s">
        <v>334</v>
      </c>
      <c r="C34" s="98" t="s">
        <v>420</v>
      </c>
      <c r="D34" s="98" t="s">
        <v>420</v>
      </c>
      <c r="E34" s="98" t="s">
        <v>420</v>
      </c>
      <c r="F34" s="98" t="s">
        <v>420</v>
      </c>
      <c r="G34" s="98" t="s">
        <v>420</v>
      </c>
      <c r="H34" s="98" t="s">
        <v>420</v>
      </c>
      <c r="I34" s="98" t="s">
        <v>420</v>
      </c>
      <c r="J34" s="98" t="s">
        <v>420</v>
      </c>
      <c r="K34" s="102"/>
      <c r="L34" s="97"/>
    </row>
    <row r="35" spans="1:12" s="76" customFormat="1" ht="49.5" customHeight="1" x14ac:dyDescent="0.25">
      <c r="A35" s="100" t="s">
        <v>343</v>
      </c>
      <c r="B35" s="99" t="s">
        <v>199</v>
      </c>
      <c r="C35" s="98" t="s">
        <v>420</v>
      </c>
      <c r="D35" s="98" t="s">
        <v>420</v>
      </c>
      <c r="E35" s="98" t="s">
        <v>420</v>
      </c>
      <c r="F35" s="98" t="s">
        <v>420</v>
      </c>
      <c r="G35" s="98" t="s">
        <v>420</v>
      </c>
      <c r="H35" s="98" t="s">
        <v>420</v>
      </c>
      <c r="I35" s="98" t="s">
        <v>420</v>
      </c>
      <c r="J35" s="98" t="s">
        <v>420</v>
      </c>
      <c r="K35" s="102"/>
      <c r="L35" s="97"/>
    </row>
    <row r="36" spans="1:12" ht="37.5" customHeight="1" x14ac:dyDescent="0.25">
      <c r="A36" s="100" t="s">
        <v>344</v>
      </c>
      <c r="B36" s="99" t="s">
        <v>326</v>
      </c>
      <c r="C36" s="181" t="s">
        <v>420</v>
      </c>
      <c r="D36" s="181" t="s">
        <v>420</v>
      </c>
      <c r="E36" s="181" t="s">
        <v>420</v>
      </c>
      <c r="F36" s="181" t="s">
        <v>420</v>
      </c>
      <c r="G36" s="181" t="s">
        <v>420</v>
      </c>
      <c r="H36" s="181" t="s">
        <v>420</v>
      </c>
      <c r="I36" s="181" t="s">
        <v>420</v>
      </c>
      <c r="J36" s="181" t="s">
        <v>420</v>
      </c>
      <c r="K36" s="97"/>
      <c r="L36" s="97"/>
    </row>
    <row r="37" spans="1:12" x14ac:dyDescent="0.25">
      <c r="A37" s="100" t="s">
        <v>345</v>
      </c>
      <c r="B37" s="99" t="s">
        <v>197</v>
      </c>
      <c r="C37" s="98"/>
      <c r="D37" s="97"/>
      <c r="E37" s="97"/>
      <c r="F37" s="97"/>
      <c r="G37" s="97"/>
      <c r="H37" s="97"/>
      <c r="I37" s="97"/>
      <c r="J37" s="97"/>
      <c r="K37" s="97"/>
      <c r="L37" s="97"/>
    </row>
    <row r="38" spans="1:12" x14ac:dyDescent="0.25">
      <c r="A38" s="100" t="s">
        <v>346</v>
      </c>
      <c r="B38" s="101" t="s">
        <v>196</v>
      </c>
      <c r="C38" s="98" t="s">
        <v>420</v>
      </c>
      <c r="D38" s="98" t="s">
        <v>420</v>
      </c>
      <c r="E38" s="98" t="s">
        <v>420</v>
      </c>
      <c r="F38" s="98" t="s">
        <v>420</v>
      </c>
      <c r="G38" s="98" t="s">
        <v>420</v>
      </c>
      <c r="H38" s="98" t="s">
        <v>420</v>
      </c>
      <c r="I38" s="98" t="s">
        <v>420</v>
      </c>
      <c r="J38" s="98" t="s">
        <v>420</v>
      </c>
      <c r="K38" s="97"/>
      <c r="L38" s="97"/>
    </row>
    <row r="39" spans="1:12" ht="63" x14ac:dyDescent="0.25">
      <c r="A39" s="100">
        <v>2</v>
      </c>
      <c r="B39" s="99" t="s">
        <v>331</v>
      </c>
      <c r="C39" s="98">
        <v>2022</v>
      </c>
      <c r="D39" s="98">
        <v>2022</v>
      </c>
      <c r="E39" s="98">
        <v>2018</v>
      </c>
      <c r="F39" s="98">
        <v>2018</v>
      </c>
      <c r="G39" s="98">
        <v>2022</v>
      </c>
      <c r="H39" s="98">
        <v>2022</v>
      </c>
      <c r="I39" s="182">
        <v>1</v>
      </c>
      <c r="J39" s="182">
        <v>1</v>
      </c>
      <c r="K39" s="97"/>
      <c r="L39" s="97"/>
    </row>
    <row r="40" spans="1:12" ht="33.75" customHeight="1" x14ac:dyDescent="0.25">
      <c r="A40" s="100" t="s">
        <v>195</v>
      </c>
      <c r="B40" s="99" t="s">
        <v>333</v>
      </c>
      <c r="C40" s="98">
        <v>2022</v>
      </c>
      <c r="D40" s="98">
        <v>2022</v>
      </c>
      <c r="E40" s="98">
        <v>2018</v>
      </c>
      <c r="F40" s="98">
        <v>2018</v>
      </c>
      <c r="G40" s="98">
        <v>2022</v>
      </c>
      <c r="H40" s="98">
        <v>2022</v>
      </c>
      <c r="I40" s="182">
        <v>1</v>
      </c>
      <c r="J40" s="182">
        <v>1</v>
      </c>
      <c r="K40" s="97"/>
      <c r="L40" s="97"/>
    </row>
    <row r="41" spans="1:12" ht="63" customHeight="1" x14ac:dyDescent="0.25">
      <c r="A41" s="100" t="s">
        <v>194</v>
      </c>
      <c r="B41" s="101" t="s">
        <v>401</v>
      </c>
      <c r="C41" s="98" t="s">
        <v>420</v>
      </c>
      <c r="D41" s="98" t="s">
        <v>420</v>
      </c>
      <c r="E41" s="98" t="s">
        <v>420</v>
      </c>
      <c r="F41" s="98" t="s">
        <v>420</v>
      </c>
      <c r="G41" s="98" t="s">
        <v>420</v>
      </c>
      <c r="H41" s="98" t="s">
        <v>420</v>
      </c>
      <c r="I41" s="98" t="s">
        <v>420</v>
      </c>
      <c r="J41" s="98" t="s">
        <v>420</v>
      </c>
      <c r="K41" s="97"/>
      <c r="L41" s="97"/>
    </row>
    <row r="42" spans="1:12" ht="58.5" customHeight="1" x14ac:dyDescent="0.25">
      <c r="A42" s="100">
        <v>3</v>
      </c>
      <c r="B42" s="99" t="s">
        <v>332</v>
      </c>
      <c r="C42" s="181" t="s">
        <v>420</v>
      </c>
      <c r="D42" s="181" t="s">
        <v>420</v>
      </c>
      <c r="E42" s="181" t="s">
        <v>420</v>
      </c>
      <c r="F42" s="181" t="s">
        <v>420</v>
      </c>
      <c r="G42" s="181" t="s">
        <v>420</v>
      </c>
      <c r="H42" s="181" t="s">
        <v>420</v>
      </c>
      <c r="I42" s="181" t="s">
        <v>420</v>
      </c>
      <c r="J42" s="181" t="s">
        <v>420</v>
      </c>
      <c r="K42" s="97"/>
      <c r="L42" s="97"/>
    </row>
    <row r="43" spans="1:12" ht="34.5" customHeight="1" x14ac:dyDescent="0.25">
      <c r="A43" s="100" t="s">
        <v>193</v>
      </c>
      <c r="B43" s="99" t="s">
        <v>191</v>
      </c>
      <c r="C43" s="181" t="s">
        <v>420</v>
      </c>
      <c r="D43" s="181" t="s">
        <v>420</v>
      </c>
      <c r="E43" s="181" t="s">
        <v>420</v>
      </c>
      <c r="F43" s="181" t="s">
        <v>420</v>
      </c>
      <c r="G43" s="181" t="s">
        <v>420</v>
      </c>
      <c r="H43" s="181" t="s">
        <v>420</v>
      </c>
      <c r="I43" s="181" t="s">
        <v>420</v>
      </c>
      <c r="J43" s="181" t="s">
        <v>420</v>
      </c>
      <c r="K43" s="97"/>
      <c r="L43" s="97"/>
    </row>
    <row r="44" spans="1:12" ht="24.75" customHeight="1" x14ac:dyDescent="0.25">
      <c r="A44" s="100" t="s">
        <v>192</v>
      </c>
      <c r="B44" s="99" t="s">
        <v>189</v>
      </c>
      <c r="C44" s="181" t="s">
        <v>420</v>
      </c>
      <c r="D44" s="181" t="s">
        <v>420</v>
      </c>
      <c r="E44" s="181" t="s">
        <v>420</v>
      </c>
      <c r="F44" s="181" t="s">
        <v>420</v>
      </c>
      <c r="G44" s="181" t="s">
        <v>420</v>
      </c>
      <c r="H44" s="181" t="s">
        <v>420</v>
      </c>
      <c r="I44" s="181" t="s">
        <v>420</v>
      </c>
      <c r="J44" s="181" t="s">
        <v>420</v>
      </c>
      <c r="K44" s="97"/>
      <c r="L44" s="97"/>
    </row>
    <row r="45" spans="1:12" ht="90.75" customHeight="1" x14ac:dyDescent="0.25">
      <c r="A45" s="100" t="s">
        <v>190</v>
      </c>
      <c r="B45" s="99" t="s">
        <v>337</v>
      </c>
      <c r="C45" s="181" t="s">
        <v>420</v>
      </c>
      <c r="D45" s="181" t="s">
        <v>420</v>
      </c>
      <c r="E45" s="181" t="s">
        <v>420</v>
      </c>
      <c r="F45" s="181" t="s">
        <v>420</v>
      </c>
      <c r="G45" s="181" t="s">
        <v>420</v>
      </c>
      <c r="H45" s="181" t="s">
        <v>420</v>
      </c>
      <c r="I45" s="181" t="s">
        <v>420</v>
      </c>
      <c r="J45" s="181" t="s">
        <v>420</v>
      </c>
      <c r="K45" s="97"/>
      <c r="L45" s="97"/>
    </row>
    <row r="46" spans="1:12" ht="167.25" customHeight="1" x14ac:dyDescent="0.25">
      <c r="A46" s="100" t="s">
        <v>188</v>
      </c>
      <c r="B46" s="99" t="s">
        <v>335</v>
      </c>
      <c r="C46" s="181" t="s">
        <v>420</v>
      </c>
      <c r="D46" s="181" t="s">
        <v>420</v>
      </c>
      <c r="E46" s="181" t="s">
        <v>420</v>
      </c>
      <c r="F46" s="181" t="s">
        <v>420</v>
      </c>
      <c r="G46" s="181" t="s">
        <v>420</v>
      </c>
      <c r="H46" s="181" t="s">
        <v>420</v>
      </c>
      <c r="I46" s="181" t="s">
        <v>420</v>
      </c>
      <c r="J46" s="181" t="s">
        <v>420</v>
      </c>
      <c r="K46" s="97"/>
      <c r="L46" s="97"/>
    </row>
    <row r="47" spans="1:12" ht="30.75" customHeight="1" x14ac:dyDescent="0.25">
      <c r="A47" s="100" t="s">
        <v>186</v>
      </c>
      <c r="B47" s="99" t="s">
        <v>187</v>
      </c>
      <c r="C47" s="98">
        <v>2022</v>
      </c>
      <c r="D47" s="98">
        <v>2022</v>
      </c>
      <c r="E47" s="98">
        <v>2018</v>
      </c>
      <c r="F47" s="98">
        <v>2018</v>
      </c>
      <c r="G47" s="98">
        <v>2022</v>
      </c>
      <c r="H47" s="98">
        <v>2022</v>
      </c>
      <c r="I47" s="182">
        <v>1</v>
      </c>
      <c r="J47" s="182">
        <v>1</v>
      </c>
      <c r="K47" s="97"/>
      <c r="L47" s="97"/>
    </row>
    <row r="48" spans="1:12" ht="37.5" customHeight="1" x14ac:dyDescent="0.25">
      <c r="A48" s="100" t="s">
        <v>347</v>
      </c>
      <c r="B48" s="101" t="s">
        <v>185</v>
      </c>
      <c r="C48" s="98">
        <v>2022</v>
      </c>
      <c r="D48" s="98">
        <v>2022</v>
      </c>
      <c r="E48" s="98">
        <v>2018</v>
      </c>
      <c r="F48" s="98">
        <v>2018</v>
      </c>
      <c r="G48" s="98">
        <v>2022</v>
      </c>
      <c r="H48" s="98">
        <v>2022</v>
      </c>
      <c r="I48" s="182">
        <v>1</v>
      </c>
      <c r="J48" s="182">
        <v>1</v>
      </c>
      <c r="K48" s="97"/>
      <c r="L48" s="97"/>
    </row>
    <row r="49" spans="1:12" ht="35.25" customHeight="1" x14ac:dyDescent="0.25">
      <c r="A49" s="100">
        <v>4</v>
      </c>
      <c r="B49" s="99" t="s">
        <v>183</v>
      </c>
      <c r="C49" s="98">
        <v>2022</v>
      </c>
      <c r="D49" s="98">
        <v>2022</v>
      </c>
      <c r="E49" s="98">
        <v>2018</v>
      </c>
      <c r="F49" s="98">
        <v>2018</v>
      </c>
      <c r="G49" s="98">
        <v>2022</v>
      </c>
      <c r="H49" s="98">
        <v>2022</v>
      </c>
      <c r="I49" s="182">
        <v>1</v>
      </c>
      <c r="J49" s="182">
        <v>1</v>
      </c>
      <c r="K49" s="97"/>
      <c r="L49" s="97"/>
    </row>
    <row r="50" spans="1:12" ht="86.25" customHeight="1" x14ac:dyDescent="0.25">
      <c r="A50" s="100" t="s">
        <v>184</v>
      </c>
      <c r="B50" s="99" t="s">
        <v>336</v>
      </c>
      <c r="C50" s="181" t="s">
        <v>420</v>
      </c>
      <c r="D50" s="181" t="s">
        <v>420</v>
      </c>
      <c r="E50" s="181" t="s">
        <v>420</v>
      </c>
      <c r="F50" s="181" t="s">
        <v>420</v>
      </c>
      <c r="G50" s="181" t="s">
        <v>420</v>
      </c>
      <c r="H50" s="181" t="s">
        <v>420</v>
      </c>
      <c r="I50" s="181" t="s">
        <v>420</v>
      </c>
      <c r="J50" s="181" t="s">
        <v>420</v>
      </c>
      <c r="K50" s="97"/>
      <c r="L50" s="97"/>
    </row>
    <row r="51" spans="1:12" ht="77.25" customHeight="1" x14ac:dyDescent="0.25">
      <c r="A51" s="100" t="s">
        <v>182</v>
      </c>
      <c r="B51" s="99" t="s">
        <v>338</v>
      </c>
      <c r="C51" s="181" t="s">
        <v>420</v>
      </c>
      <c r="D51" s="181" t="s">
        <v>420</v>
      </c>
      <c r="E51" s="181" t="s">
        <v>420</v>
      </c>
      <c r="F51" s="181" t="s">
        <v>420</v>
      </c>
      <c r="G51" s="181" t="s">
        <v>420</v>
      </c>
      <c r="H51" s="181" t="s">
        <v>420</v>
      </c>
      <c r="I51" s="181" t="s">
        <v>420</v>
      </c>
      <c r="J51" s="181" t="s">
        <v>420</v>
      </c>
      <c r="K51" s="97"/>
      <c r="L51" s="97"/>
    </row>
    <row r="52" spans="1:12" ht="71.25" customHeight="1" x14ac:dyDescent="0.25">
      <c r="A52" s="100" t="s">
        <v>180</v>
      </c>
      <c r="B52" s="99" t="s">
        <v>181</v>
      </c>
      <c r="C52" s="181" t="s">
        <v>420</v>
      </c>
      <c r="D52" s="181" t="s">
        <v>420</v>
      </c>
      <c r="E52" s="181" t="s">
        <v>420</v>
      </c>
      <c r="F52" s="181" t="s">
        <v>420</v>
      </c>
      <c r="G52" s="181" t="s">
        <v>420</v>
      </c>
      <c r="H52" s="181" t="s">
        <v>420</v>
      </c>
      <c r="I52" s="181" t="s">
        <v>420</v>
      </c>
      <c r="J52" s="181" t="s">
        <v>420</v>
      </c>
      <c r="K52" s="97"/>
      <c r="L52" s="97"/>
    </row>
    <row r="53" spans="1:12" ht="48" customHeight="1" x14ac:dyDescent="0.25">
      <c r="A53" s="100" t="s">
        <v>178</v>
      </c>
      <c r="B53" s="135" t="s">
        <v>339</v>
      </c>
      <c r="C53" s="98">
        <v>2022</v>
      </c>
      <c r="D53" s="98">
        <v>2022</v>
      </c>
      <c r="E53" s="98">
        <v>2018</v>
      </c>
      <c r="F53" s="98">
        <v>2018</v>
      </c>
      <c r="G53" s="98">
        <v>2022</v>
      </c>
      <c r="H53" s="98">
        <v>2022</v>
      </c>
      <c r="I53" s="182">
        <v>1</v>
      </c>
      <c r="J53" s="182">
        <v>1</v>
      </c>
      <c r="K53" s="97"/>
      <c r="L53" s="97"/>
    </row>
    <row r="54" spans="1:12" ht="46.5" customHeight="1" x14ac:dyDescent="0.25">
      <c r="A54" s="100" t="s">
        <v>340</v>
      </c>
      <c r="B54" s="99" t="s">
        <v>179</v>
      </c>
      <c r="C54" s="98">
        <v>2022</v>
      </c>
      <c r="D54" s="98">
        <v>2022</v>
      </c>
      <c r="E54" s="98">
        <v>2018</v>
      </c>
      <c r="F54" s="98">
        <v>2018</v>
      </c>
      <c r="G54" s="98">
        <v>2022</v>
      </c>
      <c r="H54" s="98">
        <v>2022</v>
      </c>
      <c r="I54" s="182">
        <v>1</v>
      </c>
      <c r="J54" s="182">
        <v>1</v>
      </c>
      <c r="K54" s="97"/>
      <c r="L54" s="97"/>
    </row>
  </sheetData>
  <mergeCells count="42">
    <mergeCell ref="A16:C16"/>
    <mergeCell ref="D16:F16"/>
    <mergeCell ref="G16:I16"/>
    <mergeCell ref="J16:L16"/>
    <mergeCell ref="A13:C13"/>
    <mergeCell ref="D13:F13"/>
    <mergeCell ref="G13:I13"/>
    <mergeCell ref="J13:L13"/>
    <mergeCell ref="A15:C15"/>
    <mergeCell ref="D15:F15"/>
    <mergeCell ref="G15:I15"/>
    <mergeCell ref="J15:L15"/>
    <mergeCell ref="J10:L10"/>
    <mergeCell ref="A12:C12"/>
    <mergeCell ref="D12:F12"/>
    <mergeCell ref="G12:I12"/>
    <mergeCell ref="J12:L12"/>
    <mergeCell ref="A21:A23"/>
    <mergeCell ref="B21:B23"/>
    <mergeCell ref="I21:I23"/>
    <mergeCell ref="K21:K23"/>
    <mergeCell ref="L21:L23"/>
    <mergeCell ref="J21:J23"/>
    <mergeCell ref="C21:H21"/>
    <mergeCell ref="C22:D22"/>
    <mergeCell ref="G22:H22"/>
    <mergeCell ref="A19:L19"/>
    <mergeCell ref="A5:C5"/>
    <mergeCell ref="D5:F5"/>
    <mergeCell ref="G5:I5"/>
    <mergeCell ref="J5:L5"/>
    <mergeCell ref="A7:C7"/>
    <mergeCell ref="D7:F7"/>
    <mergeCell ref="G7:I7"/>
    <mergeCell ref="J7:L7"/>
    <mergeCell ref="A9:C9"/>
    <mergeCell ref="D9:F9"/>
    <mergeCell ref="G9:I9"/>
    <mergeCell ref="J9:L9"/>
    <mergeCell ref="A10:C10"/>
    <mergeCell ref="D10:F10"/>
    <mergeCell ref="G10:I10"/>
  </mergeCells>
  <pageMargins left="0.70866141732283472" right="0.70866141732283472" top="0.74803149606299213" bottom="0.74803149606299213" header="0.31496062992125984" footer="0.31496062992125984"/>
  <pageSetup paperSize="8" scale="5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55" zoomScaleNormal="70" zoomScaleSheetLayoutView="55" workbookViewId="0"/>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6.5703125" style="69" customWidth="1"/>
    <col min="9" max="9" width="5.42578125" style="69" customWidth="1"/>
    <col min="10" max="10" width="8.140625" style="69" customWidth="1"/>
    <col min="11" max="11" width="5.28515625" style="69" customWidth="1"/>
    <col min="12" max="12" width="7.7109375" style="68" customWidth="1"/>
    <col min="13" max="13" width="5.28515625" style="68" customWidth="1"/>
    <col min="14" max="14" width="8.5703125" style="68" customWidth="1"/>
    <col min="15" max="15" width="5.140625" style="68" customWidth="1"/>
    <col min="16" max="16" width="8" style="68" customWidth="1"/>
    <col min="17" max="17" width="6.140625" style="68" customWidth="1"/>
    <col min="18" max="18" width="7.85546875" style="68" customWidth="1"/>
    <col min="19" max="19" width="6.140625" style="68" customWidth="1"/>
    <col min="20" max="20" width="13.140625" style="68" customWidth="1"/>
    <col min="21" max="21" width="24.85546875" style="68" customWidth="1"/>
    <col min="22" max="16384" width="9.140625" style="68"/>
  </cols>
  <sheetData>
    <row r="1" spans="1:21" ht="18.75" x14ac:dyDescent="0.25">
      <c r="A1" s="69"/>
      <c r="B1" s="69"/>
      <c r="C1" s="69"/>
      <c r="D1" s="69"/>
      <c r="E1" s="69"/>
      <c r="F1" s="69"/>
      <c r="L1" s="69"/>
      <c r="M1" s="69"/>
      <c r="U1" s="41" t="s">
        <v>69</v>
      </c>
    </row>
    <row r="2" spans="1:21" ht="18.75" x14ac:dyDescent="0.3">
      <c r="A2" s="69"/>
      <c r="B2" s="69"/>
      <c r="C2" s="69"/>
      <c r="D2" s="69"/>
      <c r="E2" s="69"/>
      <c r="F2" s="69"/>
      <c r="L2" s="69"/>
      <c r="M2" s="69"/>
      <c r="U2" s="14" t="s">
        <v>10</v>
      </c>
    </row>
    <row r="3" spans="1:21" ht="18.75" x14ac:dyDescent="0.3">
      <c r="A3" s="69"/>
      <c r="B3" s="69"/>
      <c r="C3" s="69"/>
      <c r="D3" s="69"/>
      <c r="E3" s="69"/>
      <c r="F3" s="69"/>
      <c r="L3" s="69"/>
      <c r="M3" s="69"/>
      <c r="U3" s="14" t="s">
        <v>431</v>
      </c>
    </row>
    <row r="4" spans="1:21" ht="18.75" customHeight="1" x14ac:dyDescent="0.25">
      <c r="A4" s="362" t="s">
        <v>446</v>
      </c>
      <c r="B4" s="362"/>
      <c r="C4" s="362"/>
      <c r="D4" s="362"/>
      <c r="E4" s="362"/>
      <c r="F4" s="362"/>
      <c r="G4" s="362"/>
      <c r="H4" s="362"/>
      <c r="I4" s="362"/>
      <c r="J4" s="362"/>
      <c r="K4" s="362"/>
      <c r="L4" s="362"/>
      <c r="M4" s="362"/>
      <c r="N4" s="362"/>
      <c r="O4" s="362"/>
      <c r="P4" s="362"/>
      <c r="Q4" s="362"/>
      <c r="R4" s="362"/>
      <c r="S4" s="362"/>
      <c r="T4" s="362"/>
      <c r="U4" s="362"/>
    </row>
    <row r="5" spans="1:21" ht="18.75" x14ac:dyDescent="0.3">
      <c r="A5" s="69"/>
      <c r="B5" s="69"/>
      <c r="C5" s="69"/>
      <c r="D5" s="69"/>
      <c r="E5" s="69"/>
      <c r="F5" s="69"/>
      <c r="L5" s="69"/>
      <c r="M5" s="69"/>
      <c r="U5" s="14"/>
    </row>
    <row r="6" spans="1:21" ht="18.75" x14ac:dyDescent="0.25">
      <c r="A6" s="366" t="s">
        <v>9</v>
      </c>
      <c r="B6" s="366"/>
      <c r="C6" s="366"/>
      <c r="D6" s="366"/>
      <c r="E6" s="366"/>
      <c r="F6" s="366"/>
      <c r="G6" s="366"/>
      <c r="H6" s="366"/>
      <c r="I6" s="366"/>
      <c r="J6" s="366"/>
      <c r="K6" s="366"/>
      <c r="L6" s="366"/>
      <c r="M6" s="366"/>
      <c r="N6" s="366"/>
      <c r="O6" s="366"/>
      <c r="P6" s="366"/>
      <c r="Q6" s="366"/>
      <c r="R6" s="366"/>
      <c r="S6" s="366"/>
      <c r="T6" s="366"/>
      <c r="U6" s="366"/>
    </row>
    <row r="7" spans="1:21" ht="18.75" x14ac:dyDescent="0.25">
      <c r="A7" s="12"/>
      <c r="B7" s="12"/>
      <c r="C7" s="12"/>
      <c r="D7" s="12"/>
      <c r="E7" s="12"/>
      <c r="F7" s="12"/>
      <c r="G7" s="12"/>
      <c r="H7" s="12"/>
      <c r="I7" s="12"/>
      <c r="J7" s="95"/>
      <c r="K7" s="95"/>
      <c r="L7" s="95"/>
      <c r="M7" s="95"/>
      <c r="N7" s="95"/>
      <c r="O7" s="95"/>
      <c r="P7" s="95"/>
      <c r="Q7" s="95"/>
      <c r="R7" s="95"/>
      <c r="S7" s="95"/>
      <c r="T7" s="95"/>
      <c r="U7" s="95"/>
    </row>
    <row r="8" spans="1:21" x14ac:dyDescent="0.25">
      <c r="A8" s="367" t="s">
        <v>439</v>
      </c>
      <c r="B8" s="367"/>
      <c r="C8" s="367"/>
      <c r="D8" s="367"/>
      <c r="E8" s="367"/>
      <c r="F8" s="367"/>
      <c r="G8" s="367"/>
      <c r="H8" s="367"/>
      <c r="I8" s="367"/>
      <c r="J8" s="367"/>
      <c r="K8" s="367"/>
      <c r="L8" s="367"/>
      <c r="M8" s="367"/>
      <c r="N8" s="367"/>
      <c r="O8" s="367"/>
      <c r="P8" s="367"/>
      <c r="Q8" s="367"/>
      <c r="R8" s="367"/>
      <c r="S8" s="367"/>
      <c r="T8" s="367"/>
      <c r="U8" s="367"/>
    </row>
    <row r="9" spans="1:21" ht="18.75" customHeight="1" x14ac:dyDescent="0.25">
      <c r="A9" s="363" t="s">
        <v>8</v>
      </c>
      <c r="B9" s="363"/>
      <c r="C9" s="363"/>
      <c r="D9" s="363"/>
      <c r="E9" s="363"/>
      <c r="F9" s="363"/>
      <c r="G9" s="363"/>
      <c r="H9" s="363"/>
      <c r="I9" s="363"/>
      <c r="J9" s="363"/>
      <c r="K9" s="363"/>
      <c r="L9" s="363"/>
      <c r="M9" s="363"/>
      <c r="N9" s="363"/>
      <c r="O9" s="363"/>
      <c r="P9" s="363"/>
      <c r="Q9" s="363"/>
      <c r="R9" s="363"/>
      <c r="S9" s="363"/>
      <c r="T9" s="363"/>
      <c r="U9" s="363"/>
    </row>
    <row r="10" spans="1:21" ht="18.75" x14ac:dyDescent="0.25">
      <c r="A10" s="12"/>
      <c r="B10" s="12"/>
      <c r="C10" s="12"/>
      <c r="D10" s="12"/>
      <c r="E10" s="12"/>
      <c r="F10" s="12"/>
      <c r="G10" s="12"/>
      <c r="H10" s="12"/>
      <c r="I10" s="12"/>
      <c r="J10" s="95"/>
      <c r="K10" s="95"/>
      <c r="L10" s="95"/>
      <c r="M10" s="95"/>
      <c r="N10" s="95"/>
      <c r="O10" s="95"/>
      <c r="P10" s="95"/>
      <c r="Q10" s="95"/>
      <c r="R10" s="95"/>
      <c r="S10" s="95"/>
      <c r="T10" s="95"/>
      <c r="U10" s="95"/>
    </row>
    <row r="11" spans="1:21" x14ac:dyDescent="0.25">
      <c r="A11" s="394" t="s">
        <v>483</v>
      </c>
      <c r="B11" s="394"/>
      <c r="C11" s="394"/>
      <c r="D11" s="394"/>
      <c r="E11" s="394"/>
      <c r="F11" s="394"/>
      <c r="G11" s="394"/>
      <c r="H11" s="394"/>
      <c r="I11" s="394"/>
      <c r="J11" s="394"/>
      <c r="K11" s="394"/>
      <c r="L11" s="394"/>
      <c r="M11" s="394"/>
      <c r="N11" s="394"/>
      <c r="O11" s="394"/>
      <c r="P11" s="394"/>
      <c r="Q11" s="394"/>
      <c r="R11" s="394"/>
      <c r="S11" s="394"/>
      <c r="T11" s="394"/>
      <c r="U11" s="394"/>
    </row>
    <row r="12" spans="1:21" x14ac:dyDescent="0.25">
      <c r="A12" s="363" t="s">
        <v>7</v>
      </c>
      <c r="B12" s="363"/>
      <c r="C12" s="363"/>
      <c r="D12" s="363"/>
      <c r="E12" s="363"/>
      <c r="F12" s="363"/>
      <c r="G12" s="363"/>
      <c r="H12" s="363"/>
      <c r="I12" s="363"/>
      <c r="J12" s="363"/>
      <c r="K12" s="363"/>
      <c r="L12" s="363"/>
      <c r="M12" s="363"/>
      <c r="N12" s="363"/>
      <c r="O12" s="363"/>
      <c r="P12" s="363"/>
      <c r="Q12" s="363"/>
      <c r="R12" s="363"/>
      <c r="S12" s="363"/>
      <c r="T12" s="363"/>
      <c r="U12" s="363"/>
    </row>
    <row r="13" spans="1:21" ht="16.5" customHeight="1" x14ac:dyDescent="0.3">
      <c r="A13" s="10"/>
      <c r="B13" s="10"/>
      <c r="C13" s="10"/>
      <c r="D13" s="10"/>
      <c r="E13" s="10"/>
      <c r="F13" s="10"/>
      <c r="G13" s="10"/>
      <c r="H13" s="10"/>
      <c r="I13" s="10"/>
      <c r="J13" s="94"/>
      <c r="K13" s="94"/>
      <c r="L13" s="94"/>
      <c r="M13" s="94"/>
      <c r="N13" s="94"/>
      <c r="O13" s="94"/>
      <c r="P13" s="94"/>
      <c r="Q13" s="94"/>
      <c r="R13" s="94"/>
      <c r="S13" s="94"/>
      <c r="T13" s="94"/>
      <c r="U13" s="94"/>
    </row>
    <row r="14" spans="1:21" x14ac:dyDescent="0.25">
      <c r="A14" s="367" t="s">
        <v>635</v>
      </c>
      <c r="B14" s="367"/>
      <c r="C14" s="367"/>
      <c r="D14" s="367"/>
      <c r="E14" s="367"/>
      <c r="F14" s="367"/>
      <c r="G14" s="367"/>
      <c r="H14" s="367"/>
      <c r="I14" s="367"/>
      <c r="J14" s="367"/>
      <c r="K14" s="367"/>
      <c r="L14" s="367"/>
      <c r="M14" s="367"/>
      <c r="N14" s="367"/>
      <c r="O14" s="367"/>
      <c r="P14" s="367"/>
      <c r="Q14" s="367"/>
      <c r="R14" s="367"/>
      <c r="S14" s="367"/>
      <c r="T14" s="367"/>
      <c r="U14" s="367"/>
    </row>
    <row r="15" spans="1:21" ht="15.75" customHeight="1" x14ac:dyDescent="0.25">
      <c r="A15" s="363" t="s">
        <v>6</v>
      </c>
      <c r="B15" s="363"/>
      <c r="C15" s="363"/>
      <c r="D15" s="363"/>
      <c r="E15" s="363"/>
      <c r="F15" s="363"/>
      <c r="G15" s="363"/>
      <c r="H15" s="363"/>
      <c r="I15" s="363"/>
      <c r="J15" s="363"/>
      <c r="K15" s="363"/>
      <c r="L15" s="363"/>
      <c r="M15" s="363"/>
      <c r="N15" s="363"/>
      <c r="O15" s="363"/>
      <c r="P15" s="363"/>
      <c r="Q15" s="363"/>
      <c r="R15" s="363"/>
      <c r="S15" s="363"/>
      <c r="T15" s="363"/>
      <c r="U15" s="363"/>
    </row>
    <row r="16" spans="1:21" x14ac:dyDescent="0.25">
      <c r="A16" s="434"/>
      <c r="B16" s="434"/>
      <c r="C16" s="434"/>
      <c r="D16" s="434"/>
      <c r="E16" s="434"/>
      <c r="F16" s="434"/>
      <c r="G16" s="434"/>
      <c r="H16" s="434"/>
      <c r="I16" s="434"/>
      <c r="J16" s="434"/>
      <c r="K16" s="434"/>
      <c r="L16" s="434"/>
      <c r="M16" s="434"/>
      <c r="N16" s="434"/>
      <c r="O16" s="434"/>
      <c r="P16" s="434"/>
      <c r="Q16" s="434"/>
      <c r="R16" s="434"/>
      <c r="S16" s="434"/>
      <c r="T16" s="434"/>
      <c r="U16" s="434"/>
    </row>
    <row r="17" spans="1:24" x14ac:dyDescent="0.25">
      <c r="A17" s="69"/>
      <c r="L17" s="69"/>
      <c r="M17" s="69"/>
      <c r="N17" s="69"/>
      <c r="O17" s="69"/>
      <c r="P17" s="69"/>
      <c r="Q17" s="69"/>
      <c r="R17" s="69"/>
      <c r="S17" s="69"/>
      <c r="T17" s="69"/>
    </row>
    <row r="18" spans="1:24" x14ac:dyDescent="0.25">
      <c r="A18" s="438" t="s">
        <v>380</v>
      </c>
      <c r="B18" s="438"/>
      <c r="C18" s="438"/>
      <c r="D18" s="438"/>
      <c r="E18" s="438"/>
      <c r="F18" s="438"/>
      <c r="G18" s="438"/>
      <c r="H18" s="438"/>
      <c r="I18" s="438"/>
      <c r="J18" s="438"/>
      <c r="K18" s="438"/>
      <c r="L18" s="438"/>
      <c r="M18" s="438"/>
      <c r="N18" s="438"/>
      <c r="O18" s="438"/>
      <c r="P18" s="438"/>
      <c r="Q18" s="438"/>
      <c r="R18" s="438"/>
      <c r="S18" s="438"/>
      <c r="T18" s="438"/>
      <c r="U18" s="438"/>
    </row>
    <row r="19" spans="1:24" x14ac:dyDescent="0.25">
      <c r="A19" s="69"/>
      <c r="B19" s="69"/>
      <c r="C19" s="69"/>
      <c r="D19" s="69"/>
      <c r="E19" s="69"/>
      <c r="F19" s="69"/>
      <c r="L19" s="69"/>
      <c r="M19" s="69"/>
      <c r="N19" s="69"/>
      <c r="O19" s="69"/>
      <c r="P19" s="69"/>
      <c r="Q19" s="69"/>
      <c r="R19" s="69"/>
      <c r="S19" s="69"/>
      <c r="T19" s="69"/>
    </row>
    <row r="20" spans="1:24" ht="33" customHeight="1" x14ac:dyDescent="0.25">
      <c r="A20" s="435" t="s">
        <v>177</v>
      </c>
      <c r="B20" s="435" t="s">
        <v>176</v>
      </c>
      <c r="C20" s="423" t="s">
        <v>175</v>
      </c>
      <c r="D20" s="423"/>
      <c r="E20" s="437" t="s">
        <v>174</v>
      </c>
      <c r="F20" s="437"/>
      <c r="G20" s="435" t="s">
        <v>425</v>
      </c>
      <c r="H20" s="443" t="s">
        <v>415</v>
      </c>
      <c r="I20" s="444"/>
      <c r="J20" s="444"/>
      <c r="K20" s="444"/>
      <c r="L20" s="443" t="s">
        <v>422</v>
      </c>
      <c r="M20" s="444"/>
      <c r="N20" s="444"/>
      <c r="O20" s="444"/>
      <c r="P20" s="443" t="s">
        <v>427</v>
      </c>
      <c r="Q20" s="444"/>
      <c r="R20" s="444"/>
      <c r="S20" s="444"/>
      <c r="T20" s="439" t="s">
        <v>173</v>
      </c>
      <c r="U20" s="440"/>
      <c r="V20" s="93"/>
      <c r="W20" s="93"/>
      <c r="X20" s="93"/>
    </row>
    <row r="21" spans="1:24" ht="99.75" customHeight="1" x14ac:dyDescent="0.25">
      <c r="A21" s="436"/>
      <c r="B21" s="436"/>
      <c r="C21" s="423"/>
      <c r="D21" s="423"/>
      <c r="E21" s="437"/>
      <c r="F21" s="437"/>
      <c r="G21" s="436"/>
      <c r="H21" s="423" t="s">
        <v>2</v>
      </c>
      <c r="I21" s="423"/>
      <c r="J21" s="423" t="s">
        <v>172</v>
      </c>
      <c r="K21" s="423"/>
      <c r="L21" s="423" t="s">
        <v>2</v>
      </c>
      <c r="M21" s="423"/>
      <c r="N21" s="423" t="s">
        <v>172</v>
      </c>
      <c r="O21" s="423"/>
      <c r="P21" s="423" t="s">
        <v>2</v>
      </c>
      <c r="Q21" s="423"/>
      <c r="R21" s="423" t="s">
        <v>172</v>
      </c>
      <c r="S21" s="423"/>
      <c r="T21" s="441"/>
      <c r="U21" s="442"/>
    </row>
    <row r="22" spans="1:24" ht="89.25" customHeight="1" x14ac:dyDescent="0.25">
      <c r="A22" s="430"/>
      <c r="B22" s="430"/>
      <c r="C22" s="90" t="s">
        <v>2</v>
      </c>
      <c r="D22" s="90" t="s">
        <v>170</v>
      </c>
      <c r="E22" s="92" t="s">
        <v>423</v>
      </c>
      <c r="F22" s="92" t="s">
        <v>424</v>
      </c>
      <c r="G22" s="430"/>
      <c r="H22" s="91" t="s">
        <v>365</v>
      </c>
      <c r="I22" s="91" t="s">
        <v>366</v>
      </c>
      <c r="J22" s="91" t="s">
        <v>365</v>
      </c>
      <c r="K22" s="91" t="s">
        <v>366</v>
      </c>
      <c r="L22" s="91" t="s">
        <v>365</v>
      </c>
      <c r="M22" s="91" t="s">
        <v>366</v>
      </c>
      <c r="N22" s="91" t="s">
        <v>365</v>
      </c>
      <c r="O22" s="91" t="s">
        <v>366</v>
      </c>
      <c r="P22" s="91" t="s">
        <v>365</v>
      </c>
      <c r="Q22" s="91" t="s">
        <v>366</v>
      </c>
      <c r="R22" s="91" t="s">
        <v>365</v>
      </c>
      <c r="S22" s="91" t="s">
        <v>366</v>
      </c>
      <c r="T22" s="90" t="s">
        <v>171</v>
      </c>
      <c r="U22" s="90" t="s">
        <v>170</v>
      </c>
    </row>
    <row r="23" spans="1:24" ht="19.5" customHeight="1" x14ac:dyDescent="0.25">
      <c r="A23" s="82">
        <v>1</v>
      </c>
      <c r="B23" s="82">
        <v>2</v>
      </c>
      <c r="C23" s="82">
        <v>3</v>
      </c>
      <c r="D23" s="82">
        <v>4</v>
      </c>
      <c r="E23" s="82">
        <v>5</v>
      </c>
      <c r="F23" s="82">
        <v>6</v>
      </c>
      <c r="G23" s="139">
        <v>7</v>
      </c>
      <c r="H23" s="139">
        <v>8</v>
      </c>
      <c r="I23" s="139">
        <v>9</v>
      </c>
      <c r="J23" s="139">
        <v>10</v>
      </c>
      <c r="K23" s="139">
        <v>11</v>
      </c>
      <c r="L23" s="139">
        <v>12</v>
      </c>
      <c r="M23" s="139">
        <v>13</v>
      </c>
      <c r="N23" s="139">
        <v>14</v>
      </c>
      <c r="O23" s="139">
        <v>15</v>
      </c>
      <c r="P23" s="139">
        <v>16</v>
      </c>
      <c r="Q23" s="139">
        <v>17</v>
      </c>
      <c r="R23" s="139">
        <v>18</v>
      </c>
      <c r="S23" s="139">
        <v>19</v>
      </c>
      <c r="T23" s="139">
        <v>20</v>
      </c>
      <c r="U23" s="139">
        <v>21</v>
      </c>
    </row>
    <row r="24" spans="1:24" ht="47.25" customHeight="1" x14ac:dyDescent="0.25">
      <c r="A24" s="87">
        <v>1</v>
      </c>
      <c r="B24" s="86" t="s">
        <v>169</v>
      </c>
      <c r="C24" s="199">
        <v>1.6080000000000001</v>
      </c>
      <c r="D24" s="199">
        <v>1.34</v>
      </c>
      <c r="E24" s="189"/>
      <c r="F24" s="189"/>
      <c r="G24" s="89"/>
      <c r="H24" s="89"/>
      <c r="I24" s="89"/>
      <c r="J24" s="89"/>
      <c r="K24" s="89"/>
      <c r="L24" s="89"/>
      <c r="M24" s="89"/>
      <c r="N24" s="89"/>
      <c r="O24" s="89"/>
      <c r="P24" s="89">
        <v>1.6080000000000001</v>
      </c>
      <c r="Q24" s="89"/>
      <c r="R24" s="89">
        <v>1.34</v>
      </c>
      <c r="S24" s="89"/>
      <c r="T24" s="89">
        <v>1.6080000000000001</v>
      </c>
      <c r="U24" s="200">
        <v>1.34</v>
      </c>
    </row>
    <row r="25" spans="1:24" ht="24" customHeight="1" x14ac:dyDescent="0.25">
      <c r="A25" s="84" t="s">
        <v>168</v>
      </c>
      <c r="B25" s="53" t="s">
        <v>167</v>
      </c>
      <c r="C25" s="86"/>
      <c r="D25" s="199"/>
      <c r="E25" s="80"/>
      <c r="F25" s="80"/>
      <c r="G25" s="89"/>
      <c r="H25" s="89"/>
      <c r="I25" s="89"/>
      <c r="J25" s="89"/>
      <c r="K25" s="89"/>
      <c r="L25" s="89"/>
      <c r="M25" s="89"/>
      <c r="N25" s="89"/>
      <c r="O25" s="89"/>
      <c r="P25" s="89"/>
      <c r="Q25" s="89"/>
      <c r="R25" s="89"/>
      <c r="S25" s="89"/>
      <c r="T25" s="89"/>
      <c r="U25" s="80"/>
    </row>
    <row r="26" spans="1:24" x14ac:dyDescent="0.25">
      <c r="A26" s="84" t="s">
        <v>166</v>
      </c>
      <c r="B26" s="53" t="s">
        <v>165</v>
      </c>
      <c r="C26" s="53"/>
      <c r="D26" s="81"/>
      <c r="E26" s="81"/>
      <c r="F26" s="81"/>
      <c r="G26" s="199"/>
      <c r="H26" s="199"/>
      <c r="I26" s="199"/>
      <c r="J26" s="199"/>
      <c r="K26" s="199"/>
      <c r="L26" s="199"/>
      <c r="M26" s="199"/>
      <c r="N26" s="199"/>
      <c r="O26" s="81"/>
      <c r="P26" s="81"/>
      <c r="Q26" s="81"/>
      <c r="R26" s="81"/>
      <c r="S26" s="81"/>
      <c r="T26" s="81"/>
      <c r="U26" s="80"/>
    </row>
    <row r="27" spans="1:24" ht="31.5" x14ac:dyDescent="0.25">
      <c r="A27" s="84" t="s">
        <v>164</v>
      </c>
      <c r="B27" s="53" t="s">
        <v>321</v>
      </c>
      <c r="C27" s="199">
        <v>1.6080000000000001</v>
      </c>
      <c r="D27" s="199">
        <v>1.34</v>
      </c>
      <c r="E27" s="189"/>
      <c r="F27" s="189"/>
      <c r="G27" s="89"/>
      <c r="H27" s="89"/>
      <c r="I27" s="89"/>
      <c r="J27" s="89"/>
      <c r="K27" s="89"/>
      <c r="L27" s="89"/>
      <c r="M27" s="89"/>
      <c r="N27" s="89"/>
      <c r="O27" s="89"/>
      <c r="P27" s="89">
        <v>1.6080000000000001</v>
      </c>
      <c r="Q27" s="89"/>
      <c r="R27" s="89">
        <v>1.34</v>
      </c>
      <c r="S27" s="89"/>
      <c r="T27" s="89">
        <v>1.6080000000000001</v>
      </c>
      <c r="U27" s="200">
        <v>1.34</v>
      </c>
    </row>
    <row r="28" spans="1:24" x14ac:dyDescent="0.25">
      <c r="A28" s="84" t="s">
        <v>163</v>
      </c>
      <c r="B28" s="53" t="s">
        <v>162</v>
      </c>
      <c r="C28" s="53"/>
      <c r="D28" s="81"/>
      <c r="E28" s="81"/>
      <c r="F28" s="81"/>
      <c r="G28" s="53"/>
      <c r="H28" s="53"/>
      <c r="I28" s="53"/>
      <c r="J28" s="53"/>
      <c r="K28" s="53"/>
      <c r="L28" s="53"/>
      <c r="M28" s="53"/>
      <c r="N28" s="53"/>
      <c r="O28" s="81"/>
      <c r="P28" s="81"/>
      <c r="Q28" s="81"/>
      <c r="R28" s="81"/>
      <c r="S28" s="81"/>
      <c r="T28" s="81"/>
      <c r="U28" s="80"/>
    </row>
    <row r="29" spans="1:24" x14ac:dyDescent="0.25">
      <c r="A29" s="84" t="s">
        <v>161</v>
      </c>
      <c r="B29" s="88" t="s">
        <v>160</v>
      </c>
      <c r="D29" s="80"/>
      <c r="F29" s="80"/>
      <c r="H29" s="97"/>
      <c r="I29" s="97"/>
      <c r="J29" s="97"/>
      <c r="K29" s="97"/>
      <c r="L29" s="80"/>
      <c r="M29" s="80"/>
      <c r="N29" s="80"/>
      <c r="O29" s="80"/>
      <c r="P29" s="80"/>
      <c r="Q29" s="80"/>
      <c r="R29" s="80"/>
      <c r="S29" s="80"/>
      <c r="T29" s="80"/>
      <c r="U29" s="80"/>
    </row>
    <row r="30" spans="1:24" ht="47.25" x14ac:dyDescent="0.25">
      <c r="A30" s="87" t="s">
        <v>63</v>
      </c>
      <c r="B30" s="86" t="s">
        <v>159</v>
      </c>
      <c r="C30" s="199">
        <v>1.34</v>
      </c>
      <c r="D30" s="199">
        <v>1.1200000000000001</v>
      </c>
      <c r="E30" s="199"/>
      <c r="F30" s="199"/>
      <c r="G30" s="81"/>
      <c r="H30" s="81"/>
      <c r="I30" s="81"/>
      <c r="J30" s="81"/>
      <c r="K30" s="81"/>
      <c r="L30" s="81"/>
      <c r="M30" s="81"/>
      <c r="N30" s="81"/>
      <c r="O30" s="81"/>
      <c r="P30" s="81">
        <v>1.34</v>
      </c>
      <c r="Q30" s="81"/>
      <c r="R30" s="206">
        <v>1.1200000000000001</v>
      </c>
      <c r="S30" s="81"/>
      <c r="T30" s="199">
        <v>1.34</v>
      </c>
      <c r="U30" s="199">
        <v>1.1200000000000001</v>
      </c>
    </row>
    <row r="31" spans="1:24" x14ac:dyDescent="0.25">
      <c r="A31" s="87" t="s">
        <v>158</v>
      </c>
      <c r="B31" s="53" t="s">
        <v>157</v>
      </c>
      <c r="C31" s="86"/>
      <c r="D31" s="199"/>
      <c r="E31" s="199"/>
      <c r="F31" s="199"/>
      <c r="G31" s="53"/>
      <c r="H31" s="53"/>
      <c r="I31" s="53"/>
      <c r="J31" s="53"/>
      <c r="K31" s="53"/>
      <c r="L31" s="53"/>
      <c r="M31" s="53"/>
      <c r="N31" s="53"/>
      <c r="O31" s="81"/>
      <c r="P31" s="81"/>
      <c r="Q31" s="81"/>
      <c r="R31" s="81"/>
      <c r="S31" s="81"/>
      <c r="T31" s="81"/>
      <c r="U31" s="80"/>
    </row>
    <row r="32" spans="1:24" ht="31.5" x14ac:dyDescent="0.25">
      <c r="A32" s="87" t="s">
        <v>156</v>
      </c>
      <c r="B32" s="53" t="s">
        <v>155</v>
      </c>
      <c r="C32" s="199">
        <v>1.34</v>
      </c>
      <c r="D32" s="199">
        <v>1.1200000000000001</v>
      </c>
      <c r="E32" s="199"/>
      <c r="F32" s="199"/>
      <c r="G32" s="81"/>
      <c r="H32" s="81"/>
      <c r="I32" s="81"/>
      <c r="J32" s="81"/>
      <c r="K32" s="81"/>
      <c r="L32" s="81"/>
      <c r="M32" s="81"/>
      <c r="N32" s="81"/>
      <c r="O32" s="81"/>
      <c r="P32" s="81">
        <v>1.34</v>
      </c>
      <c r="Q32" s="81"/>
      <c r="R32" s="206">
        <v>1.1200000000000001</v>
      </c>
      <c r="S32" s="81"/>
      <c r="T32" s="199">
        <v>1.34</v>
      </c>
      <c r="U32" s="199">
        <v>1.1200000000000001</v>
      </c>
    </row>
    <row r="33" spans="1:21" x14ac:dyDescent="0.25">
      <c r="A33" s="87" t="s">
        <v>154</v>
      </c>
      <c r="B33" s="53" t="s">
        <v>153</v>
      </c>
      <c r="C33" s="86"/>
      <c r="D33" s="82"/>
      <c r="E33" s="82"/>
      <c r="F33" s="82"/>
      <c r="G33" s="53"/>
      <c r="H33" s="53"/>
      <c r="I33" s="53"/>
      <c r="J33" s="53"/>
      <c r="K33" s="53"/>
      <c r="L33" s="53"/>
      <c r="M33" s="53"/>
      <c r="N33" s="53"/>
      <c r="O33" s="81"/>
      <c r="P33" s="81"/>
      <c r="Q33" s="81"/>
      <c r="R33" s="81"/>
      <c r="S33" s="81"/>
      <c r="T33" s="81"/>
      <c r="U33" s="80"/>
    </row>
    <row r="34" spans="1:21" x14ac:dyDescent="0.25">
      <c r="A34" s="87" t="s">
        <v>152</v>
      </c>
      <c r="B34" s="53" t="s">
        <v>151</v>
      </c>
      <c r="C34" s="86"/>
      <c r="D34" s="82"/>
      <c r="E34" s="82"/>
      <c r="F34" s="82"/>
      <c r="G34" s="53"/>
      <c r="H34" s="53"/>
      <c r="I34" s="53"/>
      <c r="J34" s="53"/>
      <c r="K34" s="53"/>
      <c r="L34" s="53"/>
      <c r="M34" s="53"/>
      <c r="N34" s="53"/>
      <c r="O34" s="81"/>
      <c r="P34" s="81"/>
      <c r="Q34" s="81"/>
      <c r="R34" s="81"/>
      <c r="S34" s="81"/>
      <c r="T34" s="81"/>
      <c r="U34" s="80"/>
    </row>
    <row r="35" spans="1:21" ht="31.5" x14ac:dyDescent="0.25">
      <c r="A35" s="87" t="s">
        <v>62</v>
      </c>
      <c r="B35" s="86" t="s">
        <v>150</v>
      </c>
      <c r="C35" s="86"/>
      <c r="D35" s="82"/>
      <c r="E35" s="53"/>
      <c r="F35" s="53"/>
      <c r="G35" s="53"/>
      <c r="H35" s="53"/>
      <c r="I35" s="53"/>
      <c r="J35" s="53"/>
      <c r="K35" s="53"/>
      <c r="L35" s="53"/>
      <c r="M35" s="53"/>
      <c r="N35" s="53"/>
      <c r="O35" s="81"/>
      <c r="P35" s="81"/>
      <c r="Q35" s="81"/>
      <c r="R35" s="81"/>
      <c r="S35" s="81"/>
      <c r="T35" s="81"/>
      <c r="U35" s="80"/>
    </row>
    <row r="36" spans="1:21" ht="31.5" x14ac:dyDescent="0.25">
      <c r="A36" s="84" t="s">
        <v>149</v>
      </c>
      <c r="B36" s="83" t="s">
        <v>148</v>
      </c>
      <c r="C36" s="83"/>
      <c r="D36" s="82"/>
      <c r="E36" s="53"/>
      <c r="F36" s="53"/>
      <c r="G36" s="53"/>
      <c r="H36" s="53"/>
      <c r="I36" s="53"/>
      <c r="J36" s="53"/>
      <c r="K36" s="53"/>
      <c r="L36" s="53"/>
      <c r="M36" s="53"/>
      <c r="N36" s="53"/>
      <c r="O36" s="81"/>
      <c r="P36" s="81"/>
      <c r="Q36" s="81"/>
      <c r="R36" s="81"/>
      <c r="S36" s="81"/>
      <c r="T36" s="81"/>
      <c r="U36" s="80"/>
    </row>
    <row r="37" spans="1:21" x14ac:dyDescent="0.25">
      <c r="A37" s="84" t="s">
        <v>147</v>
      </c>
      <c r="B37" s="83" t="s">
        <v>421</v>
      </c>
      <c r="C37" s="185">
        <v>6.3E-2</v>
      </c>
      <c r="D37" s="188">
        <v>6.3E-2</v>
      </c>
      <c r="E37" s="53"/>
      <c r="F37" s="53"/>
      <c r="G37" s="53"/>
      <c r="H37" s="53"/>
      <c r="I37" s="53"/>
      <c r="J37" s="53"/>
      <c r="K37" s="53"/>
      <c r="L37" s="53"/>
      <c r="M37" s="53"/>
      <c r="N37" s="53"/>
      <c r="O37" s="81"/>
      <c r="P37" s="81">
        <v>6.3E-2</v>
      </c>
      <c r="Q37" s="81"/>
      <c r="R37" s="81">
        <v>6.3E-2</v>
      </c>
      <c r="S37" s="81"/>
      <c r="T37" s="185">
        <v>6.3E-2</v>
      </c>
      <c r="U37" s="183">
        <v>6.3E-2</v>
      </c>
    </row>
    <row r="38" spans="1:21" x14ac:dyDescent="0.25">
      <c r="A38" s="84" t="s">
        <v>146</v>
      </c>
      <c r="B38" s="83" t="s">
        <v>135</v>
      </c>
      <c r="C38" s="203"/>
      <c r="D38" s="82"/>
      <c r="E38" s="53"/>
      <c r="F38" s="53"/>
      <c r="G38" s="53"/>
      <c r="H38" s="53"/>
      <c r="I38" s="53"/>
      <c r="J38" s="53"/>
      <c r="K38" s="53"/>
      <c r="L38" s="53"/>
      <c r="M38" s="53"/>
      <c r="N38" s="53"/>
      <c r="O38" s="81"/>
      <c r="P38" s="81"/>
      <c r="Q38" s="81"/>
      <c r="R38" s="81"/>
      <c r="S38" s="81"/>
      <c r="T38" s="81"/>
      <c r="U38" s="80"/>
    </row>
    <row r="39" spans="1:21" ht="31.5" x14ac:dyDescent="0.25">
      <c r="A39" s="84" t="s">
        <v>145</v>
      </c>
      <c r="B39" s="53" t="s">
        <v>133</v>
      </c>
      <c r="C39" s="53"/>
      <c r="D39" s="82"/>
      <c r="E39" s="53"/>
      <c r="F39" s="53"/>
      <c r="G39" s="53"/>
      <c r="H39" s="53"/>
      <c r="I39" s="53"/>
      <c r="J39" s="53"/>
      <c r="K39" s="53"/>
      <c r="L39" s="53"/>
      <c r="M39" s="53"/>
      <c r="N39" s="53"/>
      <c r="O39" s="81"/>
      <c r="P39" s="81"/>
      <c r="Q39" s="81"/>
      <c r="R39" s="81"/>
      <c r="S39" s="81"/>
      <c r="T39" s="81"/>
      <c r="U39" s="80"/>
    </row>
    <row r="40" spans="1:21" ht="31.5" x14ac:dyDescent="0.25">
      <c r="A40" s="84" t="s">
        <v>144</v>
      </c>
      <c r="B40" s="53" t="s">
        <v>131</v>
      </c>
      <c r="C40" s="53"/>
      <c r="D40" s="82"/>
      <c r="E40" s="53"/>
      <c r="F40" s="53"/>
      <c r="G40" s="53"/>
      <c r="H40" s="53"/>
      <c r="I40" s="53"/>
      <c r="J40" s="53"/>
      <c r="K40" s="53"/>
      <c r="L40" s="53"/>
      <c r="M40" s="53"/>
      <c r="N40" s="53"/>
      <c r="O40" s="81"/>
      <c r="P40" s="81"/>
      <c r="Q40" s="81"/>
      <c r="R40" s="81"/>
      <c r="S40" s="81"/>
      <c r="T40" s="81"/>
      <c r="U40" s="80"/>
    </row>
    <row r="41" spans="1:21" x14ac:dyDescent="0.25">
      <c r="A41" s="84" t="s">
        <v>143</v>
      </c>
      <c r="B41" s="53" t="s">
        <v>129</v>
      </c>
      <c r="C41" s="53"/>
      <c r="D41" s="82"/>
      <c r="E41" s="53"/>
      <c r="F41" s="53"/>
      <c r="G41" s="53"/>
      <c r="H41" s="53"/>
      <c r="I41" s="53"/>
      <c r="J41" s="53"/>
      <c r="K41" s="53"/>
      <c r="L41" s="53"/>
      <c r="M41" s="53"/>
      <c r="N41" s="53"/>
      <c r="O41" s="81"/>
      <c r="P41" s="81"/>
      <c r="Q41" s="81"/>
      <c r="R41" s="81"/>
      <c r="S41" s="81"/>
      <c r="T41" s="81"/>
      <c r="U41" s="80"/>
    </row>
    <row r="42" spans="1:21" ht="18.75" x14ac:dyDescent="0.25">
      <c r="A42" s="84" t="s">
        <v>142</v>
      </c>
      <c r="B42" s="83" t="s">
        <v>127</v>
      </c>
      <c r="C42" s="83"/>
      <c r="D42" s="82"/>
      <c r="E42" s="53"/>
      <c r="F42" s="53"/>
      <c r="G42" s="53"/>
      <c r="H42" s="53"/>
      <c r="I42" s="53"/>
      <c r="J42" s="53"/>
      <c r="K42" s="53"/>
      <c r="L42" s="53"/>
      <c r="M42" s="53"/>
      <c r="N42" s="53"/>
      <c r="O42" s="81"/>
      <c r="P42" s="81"/>
      <c r="Q42" s="81"/>
      <c r="R42" s="81"/>
      <c r="S42" s="81"/>
      <c r="T42" s="81"/>
      <c r="U42" s="80"/>
    </row>
    <row r="43" spans="1:21" x14ac:dyDescent="0.25">
      <c r="A43" s="87" t="s">
        <v>61</v>
      </c>
      <c r="B43" s="86" t="s">
        <v>141</v>
      </c>
      <c r="C43" s="86"/>
      <c r="D43" s="82"/>
      <c r="E43" s="53"/>
      <c r="F43" s="53"/>
      <c r="G43" s="53"/>
      <c r="H43" s="53"/>
      <c r="I43" s="53"/>
      <c r="J43" s="53"/>
      <c r="K43" s="53"/>
      <c r="L43" s="53"/>
      <c r="M43" s="53"/>
      <c r="N43" s="53"/>
      <c r="O43" s="81"/>
      <c r="P43" s="81"/>
      <c r="Q43" s="81"/>
      <c r="R43" s="81"/>
      <c r="S43" s="81"/>
      <c r="T43" s="81"/>
      <c r="U43" s="80"/>
    </row>
    <row r="44" spans="1:21" x14ac:dyDescent="0.25">
      <c r="A44" s="84" t="s">
        <v>140</v>
      </c>
      <c r="B44" s="53" t="s">
        <v>139</v>
      </c>
      <c r="C44" s="53"/>
      <c r="D44" s="82"/>
      <c r="E44" s="53"/>
      <c r="F44" s="53"/>
      <c r="G44" s="53"/>
      <c r="H44" s="53"/>
      <c r="I44" s="53"/>
      <c r="J44" s="53"/>
      <c r="K44" s="53"/>
      <c r="L44" s="53"/>
      <c r="M44" s="53"/>
      <c r="N44" s="53"/>
      <c r="O44" s="81"/>
      <c r="P44" s="81"/>
      <c r="Q44" s="81"/>
      <c r="R44" s="81"/>
      <c r="S44" s="81"/>
      <c r="T44" s="81"/>
      <c r="U44" s="80"/>
    </row>
    <row r="45" spans="1:21" x14ac:dyDescent="0.25">
      <c r="A45" s="84" t="s">
        <v>138</v>
      </c>
      <c r="B45" s="53" t="s">
        <v>137</v>
      </c>
      <c r="C45" s="185">
        <v>6.3E-2</v>
      </c>
      <c r="D45" s="192">
        <v>6.3E-2</v>
      </c>
      <c r="E45" s="53"/>
      <c r="F45" s="53"/>
      <c r="G45" s="53"/>
      <c r="H45" s="53"/>
      <c r="I45" s="53"/>
      <c r="J45" s="53"/>
      <c r="K45" s="53"/>
      <c r="L45" s="53"/>
      <c r="M45" s="53"/>
      <c r="N45" s="53"/>
      <c r="O45" s="81"/>
      <c r="P45" s="81">
        <v>6.3E-2</v>
      </c>
      <c r="Q45" s="81"/>
      <c r="R45" s="81">
        <v>6.3E-2</v>
      </c>
      <c r="S45" s="81"/>
      <c r="T45" s="185">
        <v>6.3E-2</v>
      </c>
      <c r="U45" s="192">
        <v>6.3E-2</v>
      </c>
    </row>
    <row r="46" spans="1:21" x14ac:dyDescent="0.25">
      <c r="A46" s="84" t="s">
        <v>136</v>
      </c>
      <c r="B46" s="53" t="s">
        <v>135</v>
      </c>
      <c r="C46" s="53"/>
      <c r="D46" s="82"/>
      <c r="E46" s="53"/>
      <c r="F46" s="53"/>
      <c r="G46" s="53"/>
      <c r="H46" s="53"/>
      <c r="I46" s="53"/>
      <c r="J46" s="53"/>
      <c r="K46" s="53"/>
      <c r="L46" s="53"/>
      <c r="M46" s="53"/>
      <c r="N46" s="53"/>
      <c r="O46" s="81"/>
      <c r="P46" s="81"/>
      <c r="Q46" s="81"/>
      <c r="R46" s="81"/>
      <c r="S46" s="81"/>
      <c r="T46" s="81"/>
      <c r="U46" s="80"/>
    </row>
    <row r="47" spans="1:21" ht="31.5" x14ac:dyDescent="0.25">
      <c r="A47" s="84" t="s">
        <v>134</v>
      </c>
      <c r="B47" s="53" t="s">
        <v>133</v>
      </c>
      <c r="C47" s="53"/>
      <c r="D47" s="82"/>
      <c r="E47" s="53"/>
      <c r="F47" s="53"/>
      <c r="G47" s="53"/>
      <c r="H47" s="53"/>
      <c r="I47" s="53"/>
      <c r="J47" s="53"/>
      <c r="K47" s="53"/>
      <c r="L47" s="53"/>
      <c r="M47" s="53"/>
      <c r="N47" s="53"/>
      <c r="O47" s="81"/>
      <c r="P47" s="81"/>
      <c r="Q47" s="81"/>
      <c r="R47" s="81"/>
      <c r="S47" s="81"/>
      <c r="T47" s="81"/>
      <c r="U47" s="80"/>
    </row>
    <row r="48" spans="1:21" ht="31.5" x14ac:dyDescent="0.25">
      <c r="A48" s="84" t="s">
        <v>132</v>
      </c>
      <c r="B48" s="53" t="s">
        <v>131</v>
      </c>
      <c r="C48" s="53"/>
      <c r="D48" s="82"/>
      <c r="E48" s="53"/>
      <c r="F48" s="53"/>
      <c r="G48" s="53"/>
      <c r="H48" s="53"/>
      <c r="I48" s="53"/>
      <c r="J48" s="53"/>
      <c r="K48" s="53"/>
      <c r="L48" s="53"/>
      <c r="M48" s="53"/>
      <c r="N48" s="53"/>
      <c r="O48" s="81"/>
      <c r="P48" s="81"/>
      <c r="Q48" s="81"/>
      <c r="R48" s="81"/>
      <c r="S48" s="81"/>
      <c r="T48" s="81"/>
      <c r="U48" s="80"/>
    </row>
    <row r="49" spans="1:21" x14ac:dyDescent="0.25">
      <c r="A49" s="84" t="s">
        <v>130</v>
      </c>
      <c r="B49" s="53" t="s">
        <v>129</v>
      </c>
      <c r="C49" s="53"/>
      <c r="D49" s="82"/>
      <c r="E49" s="53"/>
      <c r="F49" s="53"/>
      <c r="G49" s="53"/>
      <c r="H49" s="53"/>
      <c r="I49" s="53"/>
      <c r="J49" s="53"/>
      <c r="K49" s="53"/>
      <c r="L49" s="53"/>
      <c r="M49" s="53"/>
      <c r="N49" s="53"/>
      <c r="O49" s="81"/>
      <c r="P49" s="81"/>
      <c r="Q49" s="81"/>
      <c r="R49" s="81"/>
      <c r="S49" s="81"/>
      <c r="T49" s="81"/>
      <c r="U49" s="80"/>
    </row>
    <row r="50" spans="1:21" ht="18.75" x14ac:dyDescent="0.25">
      <c r="A50" s="84" t="s">
        <v>128</v>
      </c>
      <c r="B50" s="83" t="s">
        <v>127</v>
      </c>
      <c r="C50" s="83"/>
      <c r="D50" s="82"/>
      <c r="E50" s="53"/>
      <c r="F50" s="53"/>
      <c r="G50" s="53"/>
      <c r="H50" s="53"/>
      <c r="I50" s="53"/>
      <c r="J50" s="53"/>
      <c r="K50" s="53"/>
      <c r="L50" s="53"/>
      <c r="M50" s="53"/>
      <c r="N50" s="53"/>
      <c r="O50" s="81"/>
      <c r="P50" s="81"/>
      <c r="Q50" s="81"/>
      <c r="R50" s="81"/>
      <c r="S50" s="81"/>
      <c r="T50" s="81"/>
      <c r="U50" s="80"/>
    </row>
    <row r="51" spans="1:21" ht="35.25" customHeight="1" x14ac:dyDescent="0.25">
      <c r="A51" s="87" t="s">
        <v>59</v>
      </c>
      <c r="B51" s="86" t="s">
        <v>126</v>
      </c>
      <c r="C51" s="86"/>
      <c r="D51" s="82"/>
      <c r="E51" s="82"/>
      <c r="F51" s="82"/>
      <c r="G51" s="53"/>
      <c r="H51" s="53"/>
      <c r="I51" s="53"/>
      <c r="J51" s="53"/>
      <c r="K51" s="53"/>
      <c r="L51" s="53"/>
      <c r="M51" s="53"/>
      <c r="N51" s="53"/>
      <c r="O51" s="81"/>
      <c r="P51" s="81"/>
      <c r="Q51" s="81"/>
      <c r="R51" s="81"/>
      <c r="S51" s="81"/>
      <c r="T51" s="81"/>
      <c r="U51" s="80"/>
    </row>
    <row r="52" spans="1:21" x14ac:dyDescent="0.25">
      <c r="A52" s="84" t="s">
        <v>125</v>
      </c>
      <c r="B52" s="53" t="s">
        <v>124</v>
      </c>
      <c r="C52" s="199">
        <v>1.34</v>
      </c>
      <c r="D52" s="199">
        <v>1.1200000000000001</v>
      </c>
      <c r="E52" s="199"/>
      <c r="F52" s="199"/>
      <c r="G52" s="81"/>
      <c r="H52" s="81"/>
      <c r="I52" s="81"/>
      <c r="J52" s="81"/>
      <c r="K52" s="81"/>
      <c r="L52" s="81"/>
      <c r="M52" s="81"/>
      <c r="N52" s="81"/>
      <c r="O52" s="81"/>
      <c r="P52" s="81">
        <v>1.34</v>
      </c>
      <c r="Q52" s="81"/>
      <c r="R52" s="206">
        <v>1.1200000000000001</v>
      </c>
      <c r="S52" s="81"/>
      <c r="T52" s="199">
        <v>1.34</v>
      </c>
      <c r="U52" s="199">
        <v>1.1200000000000001</v>
      </c>
    </row>
    <row r="53" spans="1:21" x14ac:dyDescent="0.25">
      <c r="A53" s="84" t="s">
        <v>123</v>
      </c>
      <c r="B53" s="53" t="s">
        <v>117</v>
      </c>
      <c r="C53" s="53"/>
      <c r="D53" s="82"/>
      <c r="E53" s="82"/>
      <c r="F53" s="82"/>
      <c r="G53" s="53"/>
      <c r="H53" s="53"/>
      <c r="I53" s="53"/>
      <c r="J53" s="53"/>
      <c r="K53" s="53"/>
      <c r="L53" s="53"/>
      <c r="M53" s="53"/>
      <c r="N53" s="53"/>
      <c r="O53" s="81"/>
      <c r="P53" s="81"/>
      <c r="Q53" s="81"/>
      <c r="R53" s="81"/>
      <c r="S53" s="81"/>
      <c r="T53" s="81"/>
      <c r="U53" s="80"/>
    </row>
    <row r="54" spans="1:21" x14ac:dyDescent="0.25">
      <c r="A54" s="84" t="s">
        <v>122</v>
      </c>
      <c r="B54" s="83" t="s">
        <v>116</v>
      </c>
      <c r="C54" s="185">
        <v>6.3E-2</v>
      </c>
      <c r="D54" s="192">
        <v>6.3E-2</v>
      </c>
      <c r="E54" s="53"/>
      <c r="F54" s="53"/>
      <c r="G54" s="53"/>
      <c r="H54" s="53"/>
      <c r="I54" s="53"/>
      <c r="J54" s="53"/>
      <c r="K54" s="53"/>
      <c r="L54" s="53"/>
      <c r="M54" s="53"/>
      <c r="N54" s="53"/>
      <c r="O54" s="81"/>
      <c r="P54" s="81">
        <v>6.3E-2</v>
      </c>
      <c r="Q54" s="81"/>
      <c r="R54" s="81">
        <v>6.3E-2</v>
      </c>
      <c r="S54" s="81"/>
      <c r="T54" s="185">
        <v>6.3E-2</v>
      </c>
      <c r="U54" s="192">
        <v>6.3E-2</v>
      </c>
    </row>
    <row r="55" spans="1:21" x14ac:dyDescent="0.25">
      <c r="A55" s="84" t="s">
        <v>121</v>
      </c>
      <c r="B55" s="83" t="s">
        <v>115</v>
      </c>
      <c r="C55" s="83"/>
      <c r="D55" s="82"/>
      <c r="E55" s="82"/>
      <c r="F55" s="82"/>
      <c r="G55" s="53"/>
      <c r="H55" s="53"/>
      <c r="I55" s="53"/>
      <c r="J55" s="53"/>
      <c r="K55" s="53"/>
      <c r="L55" s="53"/>
      <c r="M55" s="53"/>
      <c r="N55" s="53"/>
      <c r="O55" s="81"/>
      <c r="P55" s="81"/>
      <c r="Q55" s="81"/>
      <c r="R55" s="81"/>
      <c r="S55" s="81"/>
      <c r="T55" s="81"/>
      <c r="U55" s="80"/>
    </row>
    <row r="56" spans="1:21" x14ac:dyDescent="0.25">
      <c r="A56" s="84" t="s">
        <v>120</v>
      </c>
      <c r="B56" s="83" t="s">
        <v>114</v>
      </c>
      <c r="C56" s="83"/>
      <c r="D56" s="82"/>
      <c r="E56" s="82"/>
      <c r="F56" s="82"/>
      <c r="G56" s="53"/>
      <c r="H56" s="53"/>
      <c r="I56" s="53"/>
      <c r="J56" s="53"/>
      <c r="K56" s="53"/>
      <c r="L56" s="53"/>
      <c r="M56" s="53"/>
      <c r="N56" s="53"/>
      <c r="O56" s="81"/>
      <c r="P56" s="81"/>
      <c r="Q56" s="81"/>
      <c r="R56" s="81"/>
      <c r="S56" s="81"/>
      <c r="T56" s="81"/>
      <c r="U56" s="80"/>
    </row>
    <row r="57" spans="1:21" ht="18.75" x14ac:dyDescent="0.25">
      <c r="A57" s="84" t="s">
        <v>119</v>
      </c>
      <c r="B57" s="83" t="s">
        <v>113</v>
      </c>
      <c r="C57" s="83"/>
      <c r="D57" s="82"/>
      <c r="E57" s="82"/>
      <c r="F57" s="82"/>
      <c r="G57" s="53"/>
      <c r="H57" s="53"/>
      <c r="I57" s="53"/>
      <c r="J57" s="53"/>
      <c r="K57" s="53"/>
      <c r="L57" s="53"/>
      <c r="M57" s="53"/>
      <c r="N57" s="53"/>
      <c r="O57" s="81"/>
      <c r="P57" s="81"/>
      <c r="Q57" s="81"/>
      <c r="R57" s="81"/>
      <c r="S57" s="81"/>
      <c r="T57" s="81"/>
      <c r="U57" s="80"/>
    </row>
    <row r="58" spans="1:21" ht="36.75" customHeight="1" x14ac:dyDescent="0.25">
      <c r="A58" s="87" t="s">
        <v>58</v>
      </c>
      <c r="B58" s="107" t="s">
        <v>219</v>
      </c>
      <c r="C58" s="83"/>
      <c r="D58" s="82"/>
      <c r="E58" s="82"/>
      <c r="F58" s="82"/>
      <c r="G58" s="53"/>
      <c r="H58" s="53"/>
      <c r="I58" s="53"/>
      <c r="J58" s="53"/>
      <c r="K58" s="53"/>
      <c r="L58" s="53"/>
      <c r="M58" s="53"/>
      <c r="N58" s="53"/>
      <c r="O58" s="81"/>
      <c r="P58" s="81"/>
      <c r="Q58" s="81"/>
      <c r="R58" s="81"/>
      <c r="S58" s="81"/>
      <c r="T58" s="81"/>
      <c r="U58" s="80"/>
    </row>
    <row r="59" spans="1:21" x14ac:dyDescent="0.25">
      <c r="A59" s="87" t="s">
        <v>56</v>
      </c>
      <c r="B59" s="86" t="s">
        <v>118</v>
      </c>
      <c r="C59" s="82"/>
      <c r="D59" s="82"/>
      <c r="E59" s="53"/>
      <c r="F59" s="53"/>
      <c r="G59" s="53"/>
      <c r="H59" s="53"/>
      <c r="I59" s="53"/>
      <c r="J59" s="53"/>
      <c r="K59" s="53"/>
      <c r="L59" s="53"/>
      <c r="M59" s="53"/>
      <c r="N59" s="53"/>
      <c r="O59" s="81"/>
      <c r="P59" s="81"/>
      <c r="Q59" s="81"/>
      <c r="R59" s="81"/>
      <c r="S59" s="81"/>
      <c r="T59" s="81"/>
      <c r="U59" s="80"/>
    </row>
    <row r="60" spans="1:21" x14ac:dyDescent="0.25">
      <c r="A60" s="84" t="s">
        <v>213</v>
      </c>
      <c r="B60" s="85" t="s">
        <v>139</v>
      </c>
      <c r="C60" s="85"/>
      <c r="D60" s="82"/>
      <c r="E60" s="53"/>
      <c r="F60" s="53"/>
      <c r="G60" s="53"/>
      <c r="H60" s="53"/>
      <c r="I60" s="53"/>
      <c r="J60" s="53"/>
      <c r="K60" s="53"/>
      <c r="L60" s="53"/>
      <c r="M60" s="53"/>
      <c r="N60" s="53"/>
      <c r="O60" s="81"/>
      <c r="P60" s="81"/>
      <c r="Q60" s="81"/>
      <c r="R60" s="81"/>
      <c r="S60" s="81"/>
      <c r="T60" s="81"/>
      <c r="U60" s="80"/>
    </row>
    <row r="61" spans="1:21" x14ac:dyDescent="0.25">
      <c r="A61" s="84" t="s">
        <v>214</v>
      </c>
      <c r="B61" s="85" t="s">
        <v>137</v>
      </c>
      <c r="C61" s="185"/>
      <c r="D61" s="192"/>
      <c r="E61" s="53"/>
      <c r="F61" s="53"/>
      <c r="G61" s="53"/>
      <c r="H61" s="53"/>
      <c r="I61" s="53"/>
      <c r="J61" s="53"/>
      <c r="K61" s="53"/>
      <c r="L61" s="53"/>
      <c r="M61" s="53"/>
      <c r="N61" s="53"/>
      <c r="O61" s="81"/>
      <c r="P61" s="81"/>
      <c r="Q61" s="81"/>
      <c r="R61" s="81"/>
      <c r="S61" s="81"/>
      <c r="T61" s="185"/>
      <c r="U61" s="192"/>
    </row>
    <row r="62" spans="1:21" x14ac:dyDescent="0.25">
      <c r="A62" s="84" t="s">
        <v>215</v>
      </c>
      <c r="B62" s="85" t="s">
        <v>135</v>
      </c>
      <c r="C62" s="85"/>
      <c r="D62" s="82"/>
      <c r="E62" s="53"/>
      <c r="F62" s="53"/>
      <c r="G62" s="53"/>
      <c r="H62" s="53"/>
      <c r="I62" s="53"/>
      <c r="J62" s="53"/>
      <c r="K62" s="53"/>
      <c r="L62" s="53"/>
      <c r="M62" s="53"/>
      <c r="N62" s="53"/>
      <c r="O62" s="81"/>
      <c r="P62" s="81"/>
      <c r="Q62" s="81"/>
      <c r="R62" s="81"/>
      <c r="S62" s="81"/>
      <c r="T62" s="81"/>
      <c r="U62" s="80"/>
    </row>
    <row r="63" spans="1:21" x14ac:dyDescent="0.25">
      <c r="A63" s="84" t="s">
        <v>216</v>
      </c>
      <c r="B63" s="85" t="s">
        <v>218</v>
      </c>
      <c r="C63" s="85"/>
      <c r="D63" s="82"/>
      <c r="E63" s="53"/>
      <c r="F63" s="53"/>
      <c r="G63" s="53"/>
      <c r="H63" s="53"/>
      <c r="I63" s="53"/>
      <c r="J63" s="53"/>
      <c r="K63" s="53"/>
      <c r="L63" s="53"/>
      <c r="M63" s="53"/>
      <c r="N63" s="53"/>
      <c r="O63" s="81"/>
      <c r="P63" s="81"/>
      <c r="Q63" s="81"/>
      <c r="R63" s="81"/>
      <c r="S63" s="81"/>
      <c r="T63" s="81"/>
      <c r="U63" s="80"/>
    </row>
    <row r="64" spans="1:21" ht="18.75" x14ac:dyDescent="0.25">
      <c r="A64" s="84" t="s">
        <v>217</v>
      </c>
      <c r="B64" s="83" t="s">
        <v>113</v>
      </c>
      <c r="C64" s="83"/>
      <c r="D64" s="82"/>
      <c r="E64" s="53"/>
      <c r="F64" s="53"/>
      <c r="G64" s="53"/>
      <c r="H64" s="53"/>
      <c r="I64" s="53"/>
      <c r="J64" s="53"/>
      <c r="K64" s="53"/>
      <c r="L64" s="53"/>
      <c r="M64" s="53"/>
      <c r="N64" s="53"/>
      <c r="O64" s="81"/>
      <c r="P64" s="81"/>
      <c r="Q64" s="81"/>
      <c r="R64" s="81"/>
      <c r="S64" s="81"/>
      <c r="T64" s="81"/>
      <c r="U64" s="80"/>
    </row>
    <row r="65" spans="1:20" x14ac:dyDescent="0.25">
      <c r="A65" s="78"/>
      <c r="B65" s="79"/>
      <c r="C65" s="79"/>
      <c r="D65" s="79"/>
      <c r="E65" s="79"/>
      <c r="F65" s="79"/>
      <c r="G65" s="79"/>
      <c r="H65" s="79"/>
      <c r="I65" s="79"/>
      <c r="J65" s="79"/>
      <c r="K65" s="79"/>
      <c r="L65" s="78"/>
      <c r="M65" s="78"/>
      <c r="N65" s="69"/>
      <c r="O65" s="69"/>
      <c r="P65" s="69"/>
      <c r="Q65" s="69"/>
      <c r="R65" s="69"/>
      <c r="S65" s="69"/>
      <c r="T65" s="69"/>
    </row>
    <row r="66" spans="1:20" ht="54" customHeight="1" x14ac:dyDescent="0.25">
      <c r="A66" s="69"/>
      <c r="B66" s="447"/>
      <c r="C66" s="447"/>
      <c r="D66" s="447"/>
      <c r="E66" s="447"/>
      <c r="F66" s="447"/>
      <c r="G66" s="447"/>
      <c r="H66" s="447"/>
      <c r="I66" s="447"/>
      <c r="J66" s="73"/>
      <c r="K66" s="73"/>
      <c r="L66" s="77"/>
      <c r="M66" s="77"/>
      <c r="N66" s="77"/>
      <c r="O66" s="77"/>
      <c r="P66" s="77"/>
      <c r="Q66" s="77"/>
      <c r="R66" s="77"/>
      <c r="S66" s="77"/>
      <c r="T66" s="77"/>
    </row>
    <row r="67" spans="1:20" x14ac:dyDescent="0.25">
      <c r="A67" s="69"/>
      <c r="B67" s="69"/>
      <c r="C67" s="69"/>
      <c r="D67" s="69"/>
      <c r="E67" s="69"/>
      <c r="F67" s="69"/>
      <c r="L67" s="69"/>
      <c r="M67" s="69"/>
      <c r="N67" s="69"/>
      <c r="O67" s="69"/>
      <c r="P67" s="69"/>
      <c r="Q67" s="69"/>
      <c r="R67" s="69"/>
      <c r="S67" s="69"/>
      <c r="T67" s="69"/>
    </row>
    <row r="68" spans="1:20" ht="50.25" customHeight="1" x14ac:dyDescent="0.25">
      <c r="A68" s="69"/>
      <c r="B68" s="448"/>
      <c r="C68" s="448"/>
      <c r="D68" s="448"/>
      <c r="E68" s="448"/>
      <c r="F68" s="448"/>
      <c r="G68" s="448"/>
      <c r="H68" s="448"/>
      <c r="I68" s="448"/>
      <c r="J68" s="74"/>
      <c r="K68" s="74"/>
      <c r="L68" s="69"/>
      <c r="M68" s="69"/>
      <c r="N68" s="69"/>
      <c r="O68" s="69"/>
      <c r="P68" s="69"/>
      <c r="Q68" s="69"/>
      <c r="R68" s="69"/>
      <c r="S68" s="69"/>
      <c r="T68" s="69"/>
    </row>
    <row r="69" spans="1:20" x14ac:dyDescent="0.25">
      <c r="A69" s="69"/>
      <c r="B69" s="69"/>
      <c r="C69" s="69"/>
      <c r="D69" s="69"/>
      <c r="E69" s="69"/>
      <c r="F69" s="69"/>
      <c r="L69" s="69"/>
      <c r="M69" s="69"/>
      <c r="N69" s="69"/>
      <c r="O69" s="69"/>
      <c r="P69" s="69"/>
      <c r="Q69" s="69"/>
      <c r="R69" s="69"/>
      <c r="S69" s="69"/>
      <c r="T69" s="69"/>
    </row>
    <row r="70" spans="1:20" ht="36.75" customHeight="1" x14ac:dyDescent="0.25">
      <c r="A70" s="69"/>
      <c r="B70" s="447"/>
      <c r="C70" s="447"/>
      <c r="D70" s="447"/>
      <c r="E70" s="447"/>
      <c r="F70" s="447"/>
      <c r="G70" s="447"/>
      <c r="H70" s="447"/>
      <c r="I70" s="447"/>
      <c r="J70" s="73"/>
      <c r="K70" s="73"/>
      <c r="L70" s="69"/>
      <c r="M70" s="69"/>
      <c r="N70" s="69"/>
      <c r="O70" s="69"/>
      <c r="P70" s="69"/>
      <c r="Q70" s="69"/>
      <c r="R70" s="69"/>
      <c r="S70" s="69"/>
      <c r="T70" s="69"/>
    </row>
    <row r="71" spans="1:20" x14ac:dyDescent="0.25">
      <c r="A71" s="69"/>
      <c r="B71" s="76"/>
      <c r="C71" s="76"/>
      <c r="D71" s="76"/>
      <c r="E71" s="76"/>
      <c r="F71" s="76"/>
      <c r="L71" s="69"/>
      <c r="M71" s="69"/>
      <c r="N71" s="75"/>
      <c r="O71" s="69"/>
      <c r="P71" s="69"/>
      <c r="Q71" s="69"/>
      <c r="R71" s="69"/>
      <c r="S71" s="69"/>
      <c r="T71" s="69"/>
    </row>
    <row r="72" spans="1:20" ht="51" customHeight="1" x14ac:dyDescent="0.25">
      <c r="A72" s="69"/>
      <c r="B72" s="447"/>
      <c r="C72" s="447"/>
      <c r="D72" s="447"/>
      <c r="E72" s="447"/>
      <c r="F72" s="447"/>
      <c r="G72" s="447"/>
      <c r="H72" s="447"/>
      <c r="I72" s="447"/>
      <c r="J72" s="73"/>
      <c r="K72" s="73"/>
      <c r="L72" s="69"/>
      <c r="M72" s="69"/>
      <c r="N72" s="75"/>
      <c r="O72" s="69"/>
      <c r="P72" s="69"/>
      <c r="Q72" s="69"/>
      <c r="R72" s="69"/>
      <c r="S72" s="69"/>
      <c r="T72" s="69"/>
    </row>
    <row r="73" spans="1:20" ht="32.25" customHeight="1" x14ac:dyDescent="0.25">
      <c r="A73" s="69"/>
      <c r="B73" s="448"/>
      <c r="C73" s="448"/>
      <c r="D73" s="448"/>
      <c r="E73" s="448"/>
      <c r="F73" s="448"/>
      <c r="G73" s="448"/>
      <c r="H73" s="448"/>
      <c r="I73" s="448"/>
      <c r="J73" s="74"/>
      <c r="K73" s="74"/>
      <c r="L73" s="69"/>
      <c r="M73" s="69"/>
      <c r="N73" s="69"/>
      <c r="O73" s="69"/>
      <c r="P73" s="69"/>
      <c r="Q73" s="69"/>
      <c r="R73" s="69"/>
      <c r="S73" s="69"/>
      <c r="T73" s="69"/>
    </row>
    <row r="74" spans="1:20" ht="51.75" customHeight="1" x14ac:dyDescent="0.25">
      <c r="A74" s="69"/>
      <c r="B74" s="447"/>
      <c r="C74" s="447"/>
      <c r="D74" s="447"/>
      <c r="E74" s="447"/>
      <c r="F74" s="447"/>
      <c r="G74" s="447"/>
      <c r="H74" s="447"/>
      <c r="I74" s="447"/>
      <c r="J74" s="73"/>
      <c r="K74" s="73"/>
      <c r="L74" s="69"/>
      <c r="M74" s="69"/>
      <c r="N74" s="69"/>
      <c r="O74" s="69"/>
      <c r="P74" s="69"/>
      <c r="Q74" s="69"/>
      <c r="R74" s="69"/>
      <c r="S74" s="69"/>
      <c r="T74" s="69"/>
    </row>
    <row r="75" spans="1:20" ht="21.75" customHeight="1" x14ac:dyDescent="0.25">
      <c r="A75" s="69"/>
      <c r="B75" s="445"/>
      <c r="C75" s="445"/>
      <c r="D75" s="445"/>
      <c r="E75" s="445"/>
      <c r="F75" s="445"/>
      <c r="G75" s="445"/>
      <c r="H75" s="445"/>
      <c r="I75" s="445"/>
      <c r="J75" s="72"/>
      <c r="K75" s="72"/>
      <c r="L75" s="71"/>
      <c r="M75" s="71"/>
      <c r="N75" s="69"/>
      <c r="O75" s="69"/>
      <c r="P75" s="69"/>
      <c r="Q75" s="69"/>
      <c r="R75" s="69"/>
      <c r="S75" s="69"/>
      <c r="T75" s="69"/>
    </row>
    <row r="76" spans="1:20" ht="23.25" customHeight="1" x14ac:dyDescent="0.25">
      <c r="A76" s="69"/>
      <c r="B76" s="71"/>
      <c r="C76" s="71"/>
      <c r="D76" s="71"/>
      <c r="E76" s="71"/>
      <c r="F76" s="71"/>
      <c r="L76" s="69"/>
      <c r="M76" s="69"/>
      <c r="N76" s="69"/>
      <c r="O76" s="69"/>
      <c r="P76" s="69"/>
      <c r="Q76" s="69"/>
      <c r="R76" s="69"/>
      <c r="S76" s="69"/>
      <c r="T76" s="69"/>
    </row>
    <row r="77" spans="1:20" ht="18.75" customHeight="1" x14ac:dyDescent="0.25">
      <c r="A77" s="69"/>
      <c r="B77" s="446"/>
      <c r="C77" s="446"/>
      <c r="D77" s="446"/>
      <c r="E77" s="446"/>
      <c r="F77" s="446"/>
      <c r="G77" s="446"/>
      <c r="H77" s="446"/>
      <c r="I77" s="446"/>
      <c r="J77" s="70"/>
      <c r="K77" s="70"/>
      <c r="L77" s="69"/>
      <c r="M77" s="69"/>
      <c r="N77" s="69"/>
      <c r="O77" s="69"/>
      <c r="P77" s="69"/>
      <c r="Q77" s="69"/>
      <c r="R77" s="69"/>
      <c r="S77" s="69"/>
      <c r="T77" s="69"/>
    </row>
    <row r="78" spans="1:20" x14ac:dyDescent="0.25">
      <c r="A78" s="69"/>
      <c r="B78" s="69"/>
      <c r="C78" s="69"/>
      <c r="D78" s="69"/>
      <c r="E78" s="69"/>
      <c r="F78" s="69"/>
      <c r="L78" s="69"/>
      <c r="M78" s="69"/>
      <c r="N78" s="69"/>
      <c r="O78" s="69"/>
      <c r="P78" s="69"/>
      <c r="Q78" s="69"/>
      <c r="R78" s="69"/>
      <c r="S78" s="69"/>
      <c r="T78" s="69"/>
    </row>
    <row r="79" spans="1:20" x14ac:dyDescent="0.25">
      <c r="A79" s="69"/>
      <c r="B79" s="69"/>
      <c r="C79" s="69"/>
      <c r="D79" s="69"/>
      <c r="E79" s="69"/>
      <c r="F79" s="69"/>
      <c r="L79" s="69"/>
      <c r="M79" s="69"/>
      <c r="N79" s="69"/>
      <c r="O79" s="69"/>
      <c r="P79" s="69"/>
      <c r="Q79" s="69"/>
      <c r="R79" s="69"/>
      <c r="S79" s="69"/>
      <c r="T79" s="69"/>
    </row>
    <row r="80" spans="1:20" x14ac:dyDescent="0.25">
      <c r="G80" s="68"/>
      <c r="H80" s="68"/>
      <c r="I80" s="68"/>
      <c r="J80" s="68"/>
      <c r="K80" s="68"/>
    </row>
    <row r="81" s="68" customFormat="1" x14ac:dyDescent="0.25"/>
    <row r="82" s="68" customFormat="1" x14ac:dyDescent="0.25"/>
    <row r="83" s="68" customFormat="1" x14ac:dyDescent="0.25"/>
    <row r="84" s="68" customFormat="1" x14ac:dyDescent="0.25"/>
    <row r="85" s="68" customFormat="1" x14ac:dyDescent="0.25"/>
    <row r="86" s="68" customFormat="1" x14ac:dyDescent="0.25"/>
    <row r="87" s="68" customFormat="1" x14ac:dyDescent="0.25"/>
    <row r="88" s="68" customFormat="1" x14ac:dyDescent="0.25"/>
    <row r="89" s="68" customFormat="1" x14ac:dyDescent="0.25"/>
    <row r="90" s="68" customFormat="1" x14ac:dyDescent="0.25"/>
    <row r="91" s="68" customFormat="1" x14ac:dyDescent="0.25"/>
    <row r="92" s="68"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Схема</vt:lpstr>
      <vt:lpstr>'9. ЛСР'!Print_Area</vt:lpstr>
      <vt:lpstr>'9. ЛСР'!Print_Titles</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Петрожицкая Анна Юрьевна</cp:lastModifiedBy>
  <cp:lastPrinted>2018-02-28T11:08:02Z</cp:lastPrinted>
  <dcterms:created xsi:type="dcterms:W3CDTF">2015-08-16T15:31:05Z</dcterms:created>
  <dcterms:modified xsi:type="dcterms:W3CDTF">2023-02-14T08:01:29Z</dcterms:modified>
</cp:coreProperties>
</file>